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76" windowWidth="20256" windowHeight="8736"/>
  </bookViews>
  <sheets>
    <sheet name="prihodi" sheetId="1" r:id="rId1"/>
    <sheet name="rashodi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90" i="2" l="1"/>
  <c r="F190" i="2"/>
  <c r="H218" i="2"/>
  <c r="F218" i="2"/>
  <c r="F164" i="2"/>
  <c r="F163" i="2" s="1"/>
  <c r="F162" i="2" s="1"/>
  <c r="H164" i="2"/>
  <c r="H163" i="2" s="1"/>
  <c r="G166" i="2"/>
  <c r="G165" i="2"/>
  <c r="G163" i="2" l="1"/>
  <c r="G164" i="2"/>
  <c r="H162" i="2"/>
  <c r="G162" i="2" s="1"/>
  <c r="G147" i="2"/>
  <c r="G146" i="2"/>
  <c r="H199" i="2" l="1"/>
  <c r="H186" i="2"/>
  <c r="H152" i="2"/>
  <c r="H137" i="2"/>
  <c r="H130" i="2"/>
  <c r="H116" i="2"/>
  <c r="H44" i="2"/>
  <c r="E31" i="1"/>
  <c r="C31" i="1"/>
  <c r="H185" i="2" l="1"/>
  <c r="F98" i="2" l="1"/>
  <c r="H98" i="2"/>
  <c r="H29" i="2"/>
  <c r="H217" i="2" l="1"/>
  <c r="E50" i="1"/>
  <c r="H220" i="2" l="1"/>
  <c r="C9" i="1"/>
  <c r="D14" i="1"/>
  <c r="E12" i="1"/>
  <c r="E13" i="1"/>
  <c r="D12" i="1"/>
  <c r="D13" i="1"/>
  <c r="D19" i="1"/>
  <c r="D20" i="1"/>
  <c r="D21" i="1"/>
  <c r="D22" i="1"/>
  <c r="D23" i="1"/>
  <c r="D24" i="1"/>
  <c r="D28" i="1"/>
  <c r="D33" i="1"/>
  <c r="D34" i="1"/>
  <c r="D35" i="1"/>
  <c r="D36" i="1"/>
  <c r="D37" i="1"/>
  <c r="D42" i="1"/>
  <c r="D43" i="1"/>
  <c r="D44" i="1"/>
  <c r="D47" i="1"/>
  <c r="D51" i="1"/>
  <c r="D55" i="1"/>
  <c r="D59" i="1"/>
  <c r="D60" i="1"/>
  <c r="D61" i="1"/>
  <c r="D67" i="1"/>
  <c r="G8" i="2" l="1"/>
  <c r="G12" i="2"/>
  <c r="G13" i="2"/>
  <c r="G14" i="2"/>
  <c r="G15" i="2"/>
  <c r="G16" i="2"/>
  <c r="G17" i="2"/>
  <c r="G22" i="2"/>
  <c r="G25" i="2"/>
  <c r="G26" i="2"/>
  <c r="G29" i="2"/>
  <c r="G36" i="2"/>
  <c r="G37" i="2"/>
  <c r="G38" i="2"/>
  <c r="G39" i="2"/>
  <c r="G40" i="2"/>
  <c r="G41" i="2"/>
  <c r="G42" i="2"/>
  <c r="G44" i="2"/>
  <c r="G45" i="2"/>
  <c r="G48" i="2"/>
  <c r="G49" i="2"/>
  <c r="G50" i="2"/>
  <c r="G51" i="2"/>
  <c r="G55" i="2"/>
  <c r="G56" i="2"/>
  <c r="G57" i="2"/>
  <c r="G58" i="2"/>
  <c r="G59" i="2"/>
  <c r="G63" i="2"/>
  <c r="G66" i="2"/>
  <c r="G67" i="2"/>
  <c r="G68" i="2"/>
  <c r="G71" i="2"/>
  <c r="G72" i="2"/>
  <c r="G73" i="2"/>
  <c r="G74" i="2"/>
  <c r="G75" i="2"/>
  <c r="G78" i="2"/>
  <c r="G79" i="2"/>
  <c r="G80" i="2"/>
  <c r="G83" i="2"/>
  <c r="G84" i="2"/>
  <c r="G87" i="2"/>
  <c r="G88" i="2"/>
  <c r="G94" i="2"/>
  <c r="G95" i="2"/>
  <c r="G96" i="2"/>
  <c r="G99" i="2"/>
  <c r="G100" i="2"/>
  <c r="G101" i="2"/>
  <c r="G102" i="2"/>
  <c r="G103" i="2"/>
  <c r="G104" i="2"/>
  <c r="G105" i="2"/>
  <c r="G106" i="2"/>
  <c r="G107" i="2"/>
  <c r="G110" i="2"/>
  <c r="G113" i="2"/>
  <c r="G114" i="2"/>
  <c r="G116" i="2"/>
  <c r="G117" i="2"/>
  <c r="G120" i="2"/>
  <c r="G123" i="2"/>
  <c r="G124" i="2"/>
  <c r="G125" i="2"/>
  <c r="G128" i="2"/>
  <c r="G131" i="2"/>
  <c r="G132" i="2"/>
  <c r="G133" i="2"/>
  <c r="G134" i="2"/>
  <c r="G138" i="2"/>
  <c r="G139" i="2"/>
  <c r="G140" i="2"/>
  <c r="G141" i="2"/>
  <c r="G144" i="2"/>
  <c r="G150" i="2"/>
  <c r="G155" i="2"/>
  <c r="G156" i="2"/>
  <c r="G158" i="2"/>
  <c r="G159" i="2"/>
  <c r="G170" i="2"/>
  <c r="G174" i="2"/>
  <c r="G175" i="2"/>
  <c r="G178" i="2"/>
  <c r="G179" i="2"/>
  <c r="G180" i="2"/>
  <c r="G181" i="2"/>
  <c r="G187" i="2"/>
  <c r="G188" i="2"/>
  <c r="G189" i="2"/>
  <c r="G191" i="2"/>
  <c r="G192" i="2"/>
  <c r="G193" i="2"/>
  <c r="G194" i="2"/>
  <c r="G195" i="2"/>
  <c r="G196" i="2"/>
  <c r="G197" i="2"/>
  <c r="G198" i="2"/>
  <c r="G201" i="2"/>
  <c r="G204" i="2"/>
  <c r="G205" i="2"/>
  <c r="G215" i="2"/>
  <c r="G219" i="2"/>
  <c r="G222" i="2"/>
  <c r="F221" i="2"/>
  <c r="F220" i="2" s="1"/>
  <c r="G220" i="2" s="1"/>
  <c r="G221" i="2" l="1"/>
  <c r="H70" i="2"/>
  <c r="F70" i="2"/>
  <c r="G70" i="2" l="1"/>
  <c r="H214" i="2"/>
  <c r="H203" i="2"/>
  <c r="H200" i="2"/>
  <c r="H177" i="2"/>
  <c r="H173" i="2"/>
  <c r="H169" i="2"/>
  <c r="H153" i="2"/>
  <c r="H149" i="2"/>
  <c r="H143" i="2"/>
  <c r="H127" i="2"/>
  <c r="H122" i="2"/>
  <c r="H119" i="2"/>
  <c r="H112" i="2"/>
  <c r="H109" i="2"/>
  <c r="H93" i="2"/>
  <c r="H86" i="2"/>
  <c r="H82" i="2"/>
  <c r="H77" i="2"/>
  <c r="H65" i="2"/>
  <c r="H62" i="2"/>
  <c r="H54" i="2"/>
  <c r="H47" i="2"/>
  <c r="H35" i="2"/>
  <c r="H28" i="2"/>
  <c r="H24" i="2"/>
  <c r="H21" i="2"/>
  <c r="H11" i="2"/>
  <c r="H7" i="2"/>
  <c r="H6" i="2"/>
  <c r="E66" i="1"/>
  <c r="E58" i="1"/>
  <c r="E54" i="1"/>
  <c r="E49" i="1"/>
  <c r="E46" i="1"/>
  <c r="E41" i="1"/>
  <c r="E32" i="1"/>
  <c r="E27" i="1"/>
  <c r="E18" i="1"/>
  <c r="H136" i="2" l="1"/>
  <c r="H91" i="2"/>
  <c r="E53" i="1"/>
  <c r="E57" i="1"/>
  <c r="E17" i="1"/>
  <c r="E26" i="1"/>
  <c r="H213" i="2"/>
  <c r="H168" i="2"/>
  <c r="H10" i="2"/>
  <c r="E65" i="1"/>
  <c r="E30" i="1"/>
  <c r="E40" i="1"/>
  <c r="E9" i="1" s="1"/>
  <c r="H53" i="2"/>
  <c r="H34" i="2"/>
  <c r="H20" i="2"/>
  <c r="E16" i="1"/>
  <c r="C27" i="1"/>
  <c r="D27" i="1" s="1"/>
  <c r="H183" i="2" l="1"/>
  <c r="H172" i="2" s="1"/>
  <c r="H5" i="2"/>
  <c r="E63" i="1"/>
  <c r="C26" i="1"/>
  <c r="H33" i="2"/>
  <c r="C66" i="1"/>
  <c r="D66" i="1" s="1"/>
  <c r="F28" i="2"/>
  <c r="D26" i="1" l="1"/>
  <c r="G28" i="2"/>
  <c r="H4" i="2"/>
  <c r="E68" i="1"/>
  <c r="C46" i="1"/>
  <c r="D46" i="1" s="1"/>
  <c r="C65" i="1"/>
  <c r="D65" i="1" s="1"/>
  <c r="C58" i="1"/>
  <c r="D58" i="1" s="1"/>
  <c r="C54" i="1"/>
  <c r="D54" i="1" s="1"/>
  <c r="C50" i="1"/>
  <c r="D50" i="1" s="1"/>
  <c r="C49" i="1"/>
  <c r="D49" i="1" s="1"/>
  <c r="C41" i="1"/>
  <c r="D41" i="1" s="1"/>
  <c r="C32" i="1"/>
  <c r="D32" i="1" s="1"/>
  <c r="C18" i="1"/>
  <c r="D18" i="1" s="1"/>
  <c r="C16" i="1" l="1"/>
  <c r="D16" i="1" s="1"/>
  <c r="C53" i="1"/>
  <c r="D53" i="1" s="1"/>
  <c r="C57" i="1"/>
  <c r="D57" i="1" s="1"/>
  <c r="C63" i="1"/>
  <c r="D63" i="1" s="1"/>
  <c r="D31" i="1"/>
  <c r="C40" i="1"/>
  <c r="D40" i="1" s="1"/>
  <c r="C30" i="1"/>
  <c r="D30" i="1" s="1"/>
  <c r="C17" i="1"/>
  <c r="D17" i="1" s="1"/>
  <c r="D9" i="1" l="1"/>
  <c r="F86" i="2"/>
  <c r="G86" i="2" l="1"/>
  <c r="C68" i="1"/>
  <c r="F169" i="2"/>
  <c r="F137" i="2"/>
  <c r="F130" i="2"/>
  <c r="F11" i="2"/>
  <c r="D68" i="1" l="1"/>
  <c r="G11" i="2"/>
  <c r="G130" i="2"/>
  <c r="G137" i="2"/>
  <c r="G169" i="2"/>
  <c r="F203" i="2"/>
  <c r="G203" i="2" l="1"/>
  <c r="F209" i="2"/>
  <c r="F200" i="2"/>
  <c r="F199" i="2"/>
  <c r="G218" i="2" l="1"/>
  <c r="G199" i="2"/>
  <c r="G200" i="2"/>
  <c r="F177" i="2"/>
  <c r="F35" i="2"/>
  <c r="G35" i="2" l="1"/>
  <c r="G98" i="2"/>
  <c r="G177" i="2"/>
  <c r="F149" i="2"/>
  <c r="G149" i="2" l="1"/>
  <c r="F143" i="2"/>
  <c r="F136" i="2" s="1"/>
  <c r="F122" i="2"/>
  <c r="G122" i="2" l="1"/>
  <c r="G143" i="2"/>
  <c r="G190" i="2" l="1"/>
  <c r="F217" i="2"/>
  <c r="G217" i="2" l="1"/>
  <c r="F10" i="2"/>
  <c r="F6" i="2"/>
  <c r="F7" i="2"/>
  <c r="F21" i="2"/>
  <c r="F24" i="2"/>
  <c r="F47" i="2"/>
  <c r="F54" i="2"/>
  <c r="F62" i="2"/>
  <c r="F65" i="2"/>
  <c r="F77" i="2"/>
  <c r="F82" i="2"/>
  <c r="F93" i="2"/>
  <c r="F109" i="2"/>
  <c r="F112" i="2"/>
  <c r="F119" i="2"/>
  <c r="F127" i="2"/>
  <c r="F152" i="2"/>
  <c r="F153" i="2"/>
  <c r="F168" i="2"/>
  <c r="F173" i="2"/>
  <c r="F186" i="2"/>
  <c r="F208" i="2"/>
  <c r="F214" i="2"/>
  <c r="G153" i="2" l="1"/>
  <c r="G47" i="2"/>
  <c r="G6" i="2"/>
  <c r="G152" i="2"/>
  <c r="G65" i="2"/>
  <c r="G10" i="2"/>
  <c r="G127" i="2"/>
  <c r="G62" i="2"/>
  <c r="G21" i="2"/>
  <c r="G112" i="2"/>
  <c r="G77" i="2"/>
  <c r="G186" i="2"/>
  <c r="G109" i="2"/>
  <c r="G24" i="2"/>
  <c r="G173" i="2"/>
  <c r="G93" i="2"/>
  <c r="G214" i="2"/>
  <c r="G168" i="2"/>
  <c r="G119" i="2"/>
  <c r="G82" i="2"/>
  <c r="G54" i="2"/>
  <c r="G7" i="2"/>
  <c r="F213" i="2"/>
  <c r="F20" i="2"/>
  <c r="F185" i="2"/>
  <c r="F53" i="2"/>
  <c r="F91" i="2"/>
  <c r="F34" i="2"/>
  <c r="G136" i="2" l="1"/>
  <c r="G53" i="2"/>
  <c r="G91" i="2"/>
  <c r="G20" i="2"/>
  <c r="G213" i="2"/>
  <c r="G34" i="2"/>
  <c r="G185" i="2"/>
  <c r="F183" i="2"/>
  <c r="F5" i="2"/>
  <c r="F33" i="2"/>
  <c r="G5" i="2" l="1"/>
  <c r="G33" i="2"/>
  <c r="G183" i="2"/>
  <c r="F172" i="2"/>
  <c r="F160" i="2" s="1"/>
  <c r="F4" i="2"/>
  <c r="G4" i="2" l="1"/>
  <c r="G172" i="2"/>
  <c r="F223" i="2" l="1"/>
  <c r="G210" i="2"/>
  <c r="H209" i="2"/>
  <c r="H208" i="2" l="1"/>
  <c r="H160" i="2" s="1"/>
  <c r="G209" i="2"/>
  <c r="G208" i="2" l="1"/>
  <c r="H223" i="2"/>
  <c r="G160" i="2" l="1"/>
  <c r="G223" i="2"/>
</calcChain>
</file>

<file path=xl/sharedStrings.xml><?xml version="1.0" encoding="utf-8"?>
<sst xmlns="http://schemas.openxmlformats.org/spreadsheetml/2006/main" count="267" uniqueCount="252">
  <si>
    <t>JAVNA VATROGASNA POSTROJBA</t>
  </si>
  <si>
    <t xml:space="preserve">KTO </t>
  </si>
  <si>
    <t>PRIHODI:</t>
  </si>
  <si>
    <t xml:space="preserve">Prihodi iz proračuna Grada Krka za financiranje    </t>
  </si>
  <si>
    <t xml:space="preserve">Prihodi iz proračuna za financiranje rashoda                   </t>
  </si>
  <si>
    <t xml:space="preserve">   Prihodi iz proračuna Općine Punat za plaće</t>
  </si>
  <si>
    <t xml:space="preserve">   Prihodi iz proračuna Općine Malinska za plaće</t>
  </si>
  <si>
    <t xml:space="preserve">   Prihodi iz proračuna Općine Omišalj za plaće</t>
  </si>
  <si>
    <t xml:space="preserve">   Prihodi iz proračuna Općine Dobrinj za plaće</t>
  </si>
  <si>
    <t xml:space="preserve">   Prihodi iz proračuna Općine Vrbnik za plaće</t>
  </si>
  <si>
    <t>Donacije od pravnih i fizičkih osoba</t>
  </si>
  <si>
    <t>Prihodi od tekućih donacija</t>
  </si>
  <si>
    <t xml:space="preserve">Prihodi od financijske imovine        </t>
  </si>
  <si>
    <t>Kamate na depozite po viđenju</t>
  </si>
  <si>
    <t>Ostali prihodi</t>
  </si>
  <si>
    <t xml:space="preserve">  </t>
  </si>
  <si>
    <t>UKUPNO:</t>
  </si>
  <si>
    <t xml:space="preserve"> Višak prihoda poslovanja </t>
  </si>
  <si>
    <t xml:space="preserve">Višak prihoda poslovanja </t>
  </si>
  <si>
    <t>RASHODI:</t>
  </si>
  <si>
    <t>1.    311</t>
  </si>
  <si>
    <t xml:space="preserve">Plaće  BTO 1 </t>
  </si>
  <si>
    <t xml:space="preserve"> Plaće  BTO 1 </t>
  </si>
  <si>
    <t>2.    312</t>
  </si>
  <si>
    <t>Ostali rashodi za zaposlene</t>
  </si>
  <si>
    <t xml:space="preserve">             </t>
  </si>
  <si>
    <t xml:space="preserve">Jubilarne nagrade </t>
  </si>
  <si>
    <t xml:space="preserve"> </t>
  </si>
  <si>
    <t xml:space="preserve">Dar djetetu do 15 godina </t>
  </si>
  <si>
    <t>3.    313</t>
  </si>
  <si>
    <t xml:space="preserve">Doprinosi na plaću    </t>
  </si>
  <si>
    <t xml:space="preserve"> Doprinos za beneficirani staž na plaću </t>
  </si>
  <si>
    <t xml:space="preserve"> - doprinos na plaću za beneficirani staž  </t>
  </si>
  <si>
    <t xml:space="preserve"> Doprinos na plaću za zdravstvo i za slučaj nezgode na radu</t>
  </si>
  <si>
    <t xml:space="preserve"> - doprinos na plaću za zdravstvo</t>
  </si>
  <si>
    <t xml:space="preserve"> - doprinos na plaću za slučaj nezgode na radu</t>
  </si>
  <si>
    <t xml:space="preserve"> Doprinos na plaću za zapošljavanje </t>
  </si>
  <si>
    <t xml:space="preserve"> - doprinos na plaću za zapošljavanje</t>
  </si>
  <si>
    <t>4.    321</t>
  </si>
  <si>
    <t>Naknade troškova zaposlenima</t>
  </si>
  <si>
    <t xml:space="preserve"> Službena putovanja</t>
  </si>
  <si>
    <t xml:space="preserve"> - naknada za prijevoz na sl. putu ( prema KM )                </t>
  </si>
  <si>
    <t xml:space="preserve"> - naknada za smještaj na sl. putu u zemlji </t>
  </si>
  <si>
    <t xml:space="preserve">                    </t>
  </si>
  <si>
    <t xml:space="preserve"> - naknada za smještaj na sl. putu u inozemstvu</t>
  </si>
  <si>
    <t xml:space="preserve"> - dnevnice u zemlji </t>
  </si>
  <si>
    <t xml:space="preserve"> - dnevnice u inozemstvu</t>
  </si>
  <si>
    <t xml:space="preserve"> - ostali rashodi na službenom putu </t>
  </si>
  <si>
    <t xml:space="preserve"> Naknade za prijevoz, za rad na terenu i odvojeni život</t>
  </si>
  <si>
    <t xml:space="preserve">Stručno usavršavanje zaposlenih </t>
  </si>
  <si>
    <t xml:space="preserve"> - tečajevi i stručni ispiti </t>
  </si>
  <si>
    <t xml:space="preserve"> - školovanje</t>
  </si>
  <si>
    <t xml:space="preserve"> - seminari, savjetovanja i simpoziji</t>
  </si>
  <si>
    <t xml:space="preserve"> - osposobljavanja </t>
  </si>
  <si>
    <t>5.    322</t>
  </si>
  <si>
    <t>Rashodi za materijal i energiju</t>
  </si>
  <si>
    <t xml:space="preserve"> Uredski materijal i ostali materijalni rashodi </t>
  </si>
  <si>
    <t xml:space="preserve">- materijal i sredstva za čišćenje i održavanje </t>
  </si>
  <si>
    <t>- uredski materijal</t>
  </si>
  <si>
    <t>-  literatura ( publikacije, časopisi, glasila … )</t>
  </si>
  <si>
    <t>- ostali materijal za potrebe redovnog poslovanja</t>
  </si>
  <si>
    <t xml:space="preserve">- materijal za higijenske potrebe i njegu  </t>
  </si>
  <si>
    <t>Namirnice – voda za piće</t>
  </si>
  <si>
    <t>- voda za piće</t>
  </si>
  <si>
    <t xml:space="preserve"> Sredstva za gašenje požara</t>
  </si>
  <si>
    <t xml:space="preserve">           </t>
  </si>
  <si>
    <t>- pjenilo</t>
  </si>
  <si>
    <t>- prah</t>
  </si>
  <si>
    <t xml:space="preserve"> Energija </t>
  </si>
  <si>
    <t xml:space="preserve"> - plin </t>
  </si>
  <si>
    <t xml:space="preserve">  Materijal i dijelovi za tekuće i investicijsko održavanje </t>
  </si>
  <si>
    <t xml:space="preserve">  Sitni inventar i gume</t>
  </si>
  <si>
    <t xml:space="preserve">  - sitni inventar</t>
  </si>
  <si>
    <t xml:space="preserve">  - auto gume </t>
  </si>
  <si>
    <t xml:space="preserve">  Službena, radna i zaštitna odjeća i obuća</t>
  </si>
  <si>
    <t xml:space="preserve">  - službena radna i zaštitna odjeća </t>
  </si>
  <si>
    <t xml:space="preserve">  - službena radna obuća</t>
  </si>
  <si>
    <t>6.    323</t>
  </si>
  <si>
    <t>Rashodi za usluge</t>
  </si>
  <si>
    <t xml:space="preserve">Usluge telefona, pošte i prijevoza </t>
  </si>
  <si>
    <t xml:space="preserve"> - ostale usluge za komunikaciju i prijevoz, poštarina </t>
  </si>
  <si>
    <t xml:space="preserve"> - usluge mobitela ( preplata ) mreža    </t>
  </si>
  <si>
    <t xml:space="preserve">Usluge tekućeg i investicijskog održavanja </t>
  </si>
  <si>
    <t>Usluge elektronskih medija</t>
  </si>
  <si>
    <t xml:space="preserve"> RTV pretplata</t>
  </si>
  <si>
    <t>Komunalne usluge</t>
  </si>
  <si>
    <t xml:space="preserve">Zdravstvene i periodički pregled zaposlenika </t>
  </si>
  <si>
    <t xml:space="preserve"> - obvezni i preventivni zdravstveni pregled zaposlenika</t>
  </si>
  <si>
    <t xml:space="preserve"> Intelektualne i osobne usluge</t>
  </si>
  <si>
    <t>Računalne usluge</t>
  </si>
  <si>
    <t xml:space="preserve"> Računalne usluge</t>
  </si>
  <si>
    <t xml:space="preserve"> Ostale usluge</t>
  </si>
  <si>
    <t xml:space="preserve"> - usluge pri registraciji prijevoznih sredstava </t>
  </si>
  <si>
    <t xml:space="preserve"> - grafičke i tiskarske usluge, usl. kopiranja</t>
  </si>
  <si>
    <t xml:space="preserve"> - ostale nespomenute usluge</t>
  </si>
  <si>
    <t>7.    329</t>
  </si>
  <si>
    <t>Ostali nespomenuti troškovi poslovanja</t>
  </si>
  <si>
    <t xml:space="preserve">Premije osiguranja </t>
  </si>
  <si>
    <t xml:space="preserve"> - premije obaveznog osiguranja prijevoznih sredstava </t>
  </si>
  <si>
    <t xml:space="preserve"> - premije kasko osiguranja prijevoznih sredstava</t>
  </si>
  <si>
    <t xml:space="preserve"> - premije osiguranja zaposlenih od posljedica nesretnog slučaja</t>
  </si>
  <si>
    <t xml:space="preserve"> - premije osiguranja prema trećim osobama</t>
  </si>
  <si>
    <t>Reprezentacija</t>
  </si>
  <si>
    <t xml:space="preserve"> - reprezentacija </t>
  </si>
  <si>
    <t>Ostali nespomenuti rashodi poslovanja</t>
  </si>
  <si>
    <t>8.   343</t>
  </si>
  <si>
    <t xml:space="preserve">  Ostali financijski rashodi</t>
  </si>
  <si>
    <t xml:space="preserve">  Bankarske usluge i usluge platnog prometa </t>
  </si>
  <si>
    <t xml:space="preserve">  - bankarske usluge i usluge platnog prometa           </t>
  </si>
  <si>
    <t xml:space="preserve">  Zatezne kamate iz poslovnog odnosa i dr.</t>
  </si>
  <si>
    <t>Ostali građevinski objekti</t>
  </si>
  <si>
    <t>- sanacija kanalizacijskog kanala</t>
  </si>
  <si>
    <t>Postrojenja i oprema</t>
  </si>
  <si>
    <t xml:space="preserve">Uredska oprema i namještaj </t>
  </si>
  <si>
    <t xml:space="preserve">  Komunikacijska oprema  </t>
  </si>
  <si>
    <t>Oprema za održavanje i zaštitu</t>
  </si>
  <si>
    <t xml:space="preserve">   Prihodi iz proračuna Općine Baška za plaće</t>
  </si>
  <si>
    <t>Prihodi iz PVZ za plaće</t>
  </si>
  <si>
    <t>Prihodi iz državnog proračuna za plaće i Prihodi iz proračuna</t>
  </si>
  <si>
    <t xml:space="preserve">   Grada Krka – 1,3 % poreza na dohodak za plaće</t>
  </si>
  <si>
    <t xml:space="preserve">Prihodi iz državnog proračuna za </t>
  </si>
  <si>
    <t>materijalne izdatke – preko grada Krka</t>
  </si>
  <si>
    <t>Prihodi iz proračuna Grada Krka za financiranje rashoda za zaposlene</t>
  </si>
  <si>
    <t xml:space="preserve"> Prihodi od neprofitabilnih organizacija PVZ otoka Krka</t>
  </si>
  <si>
    <t xml:space="preserve">Tekuće donacije od ostalih subjekata izvan opće države                           </t>
  </si>
  <si>
    <t xml:space="preserve"> Prihodi od dopreme vode, pumpe, osposobljavanja, vat. osiguranje           </t>
  </si>
  <si>
    <t xml:space="preserve">Prihodi od obavljanja osnovnih poslova vlastite djelatnosti                     </t>
  </si>
  <si>
    <t xml:space="preserve"> Kamate na depozite po viđenju</t>
  </si>
  <si>
    <t xml:space="preserve">     </t>
  </si>
  <si>
    <t xml:space="preserve"> GRADA KRKA</t>
  </si>
  <si>
    <t>Istrumenti, uređaji i strojevi</t>
  </si>
  <si>
    <t>Prijevozna sredstva</t>
  </si>
  <si>
    <t>Prijevozna sredstva u cestovnom prometu</t>
  </si>
  <si>
    <t>Nematerijalna proizvedena imovina</t>
  </si>
  <si>
    <t>Ulaganja u računalne programe</t>
  </si>
  <si>
    <t xml:space="preserve">                                                     </t>
  </si>
  <si>
    <t>Regres (neto za 23 djelatnika)</t>
  </si>
  <si>
    <t xml:space="preserve"> Naknada za bolest, invalidnost i smrtni slučaj</t>
  </si>
  <si>
    <t>Otpremnina</t>
  </si>
  <si>
    <t>KTO</t>
  </si>
  <si>
    <t>RASHODI ZA ZAPOSLENE</t>
  </si>
  <si>
    <t xml:space="preserve">   Prijevoz na posao i s posla</t>
  </si>
  <si>
    <t xml:space="preserve"> - absorbenti</t>
  </si>
  <si>
    <t xml:space="preserve"> -dizel gorivo</t>
  </si>
  <si>
    <t>MATERIJALNI RASHODI</t>
  </si>
  <si>
    <t>FINANCIJSKI RASHODI</t>
  </si>
  <si>
    <t xml:space="preserve">  -zatezne kamate iz poslovanja</t>
  </si>
  <si>
    <t>RASHODI ZA NABAVU NEFINANCIJSKE IMOVINE</t>
  </si>
  <si>
    <t xml:space="preserve"> - računalna oprema i karte     </t>
  </si>
  <si>
    <t>- vatrogasne interventne čizme</t>
  </si>
  <si>
    <t>-vatrogasno interventno odijelo</t>
  </si>
  <si>
    <t>- ostala nespomenuta zaštitna vatrogasna oprema</t>
  </si>
  <si>
    <t>Ostala oprema za održavanje i zaštitu</t>
  </si>
  <si>
    <t xml:space="preserve">  - materijal i dijelovi za tekuće i investicijsko održavanje  vatrogasnih vozila</t>
  </si>
  <si>
    <t xml:space="preserve">  - materijal i dijelovi za tekuće i investicijsko održavanje  građevinskog objekta</t>
  </si>
  <si>
    <t xml:space="preserve">  - materijali i dijelovi za tekuće i investicijsko održavanje postrojenja i opreme</t>
  </si>
  <si>
    <t xml:space="preserve"> 32395       - usluge čišćenja – kemijskog</t>
  </si>
  <si>
    <t xml:space="preserve"> -uredski namještaj</t>
  </si>
  <si>
    <t>Prihod od PVZ-a za sezonskog vatrogasca</t>
  </si>
  <si>
    <t>Oprema za protupožarnu zaštitu (osim vozila)</t>
  </si>
  <si>
    <t>-zaštitne vatrogasne  rukavice</t>
  </si>
  <si>
    <t>-zaštitne vatrogasne  kacige</t>
  </si>
  <si>
    <t>Vatrogasna oprema i sredstva (osim vozila)</t>
  </si>
  <si>
    <t>Zaštitna vatrogasna oprema</t>
  </si>
  <si>
    <t xml:space="preserve"> - ostale intelektualne usluge preko ugovora o djelu</t>
  </si>
  <si>
    <t>PRIHODI POSLOVANJA</t>
  </si>
  <si>
    <t>Ostale usluge tekućeg i investicijskog održavanja</t>
  </si>
  <si>
    <t>Opskrba vodom</t>
  </si>
  <si>
    <t>Iznošenje i odvoz smeća</t>
  </si>
  <si>
    <t>Sustav za praćenje i navođenje</t>
  </si>
  <si>
    <t>Vatrgasne lampe</t>
  </si>
  <si>
    <t>Oprema za spašavanje</t>
  </si>
  <si>
    <t>Inicijalna sredstva za nabavku tehničkog vozila</t>
  </si>
  <si>
    <t xml:space="preserve">            922110 Višak prihoda poslovanja</t>
  </si>
  <si>
    <t>Dar u naravi</t>
  </si>
  <si>
    <t>Atestiranje i zanavljanje leđnih nosača za izolacijske aparate</t>
  </si>
  <si>
    <t>Ostali instrumenti, strojevi i uređaji</t>
  </si>
  <si>
    <t>VLASTITI IZVORI</t>
  </si>
  <si>
    <t>Dodatna ulaganja na građevinskim objektima</t>
  </si>
  <si>
    <t>-zaštitni vatrogasni  kombinezoni</t>
  </si>
  <si>
    <t xml:space="preserve">Kapitalne donacije </t>
  </si>
  <si>
    <t>Atestiranje boca za izolacijske aparate</t>
  </si>
  <si>
    <t>Prihodi od najma učionice</t>
  </si>
  <si>
    <t>Prihodi od najma prostora za postavu odašiljača</t>
  </si>
  <si>
    <t xml:space="preserve"> Ostali nespomenuti prihodi</t>
  </si>
  <si>
    <t xml:space="preserve"> - dnevnice za dislokaciju</t>
  </si>
  <si>
    <t>Radio uređaji</t>
  </si>
  <si>
    <t xml:space="preserve">Komunikacijsko opremanje i umrežavanje VOC-a       </t>
  </si>
  <si>
    <t>Vatrogasna oprema i sredstva</t>
  </si>
  <si>
    <t>Vatrogasne cijevi</t>
  </si>
  <si>
    <t>-Nosila za spašavanje</t>
  </si>
  <si>
    <t>Vatrogasne pumpe i agregati</t>
  </si>
  <si>
    <t>Usluge tekućeg i investicijskog održavanja građevinskog objekta</t>
  </si>
  <si>
    <t xml:space="preserve">Usluge tekućeg i investicijskog održavanja postrojenja i opreme </t>
  </si>
  <si>
    <t xml:space="preserve">Usluge tekućeg i investicijskog održavanja prijevoznih sredstava </t>
  </si>
  <si>
    <t xml:space="preserve"> - ostale intelektualne usluge</t>
  </si>
  <si>
    <t>Ostala komunikacijska oprema(novi sustav za komunikaciju)</t>
  </si>
  <si>
    <t>-vodonepropusna odijela</t>
  </si>
  <si>
    <t>- vatrogasne zaštitne čizme za otvorene požare</t>
  </si>
  <si>
    <t xml:space="preserve">Usluga rekonstrukcije glavne GRP </t>
  </si>
  <si>
    <t>Pomoći proračunskim korisnicima iz proračuna koji im nije nadležan</t>
  </si>
  <si>
    <t>Tekuće pomoći  proračunskim korisnicima iz proračuna koji im nije nadležan</t>
  </si>
  <si>
    <t>Tekuće pomoći iz državnog proračuna temeljem prijenosa EU sredstava</t>
  </si>
  <si>
    <t>Prihodi iz proračuna Grada Krka za plaće</t>
  </si>
  <si>
    <t xml:space="preserve">Kapitalna donacija PVZ otoka Krka-sufinanciranje elektrifikacije 1.garaže u JVP Grada Krka </t>
  </si>
  <si>
    <t>NOVI PLAN</t>
  </si>
  <si>
    <t>RAZLIKA</t>
  </si>
  <si>
    <t>STARI PLAN</t>
  </si>
  <si>
    <r>
      <rPr>
        <b/>
        <sz val="10"/>
        <rFont val="Arial Unicode MS"/>
        <family val="2"/>
        <charset val="238"/>
      </rPr>
      <t xml:space="preserve"> </t>
    </r>
    <r>
      <rPr>
        <sz val="10"/>
        <rFont val="Arial Unicode MS"/>
        <family val="2"/>
        <charset val="238"/>
      </rPr>
      <t xml:space="preserve">Plaće  BTO 1 </t>
    </r>
  </si>
  <si>
    <r>
      <t xml:space="preserve"> </t>
    </r>
    <r>
      <rPr>
        <sz val="10"/>
        <color theme="1"/>
        <rFont val="Arial Unicode MS"/>
        <family val="2"/>
        <charset val="238"/>
      </rPr>
      <t xml:space="preserve">- električna energija </t>
    </r>
  </si>
  <si>
    <r>
      <t xml:space="preserve"> - </t>
    </r>
    <r>
      <rPr>
        <sz val="10"/>
        <color theme="1"/>
        <rFont val="Arial Unicode MS"/>
        <family val="2"/>
        <charset val="238"/>
      </rPr>
      <t>usluge telefona, 93, telefaksa</t>
    </r>
  </si>
  <si>
    <r>
      <t xml:space="preserve"> </t>
    </r>
    <r>
      <rPr>
        <sz val="10"/>
        <color theme="1"/>
        <rFont val="Arial Unicode MS"/>
        <family val="2"/>
        <charset val="238"/>
      </rPr>
      <t xml:space="preserve">- ostali nespomenuti rashodi poslovanja </t>
    </r>
  </si>
  <si>
    <t xml:space="preserve"> - motorni benzin +dizel gorivo</t>
  </si>
  <si>
    <t>Dodatna ulaganja na prijevoznim sredstvima</t>
  </si>
  <si>
    <t>Zakupnine i najamnine</t>
  </si>
  <si>
    <t>Zakupnine i najamnine za građevinske objekte</t>
  </si>
  <si>
    <t xml:space="preserve"> - motorni benzin</t>
  </si>
  <si>
    <t>Usluga popravka kvara na vozilu IVECO</t>
  </si>
  <si>
    <t xml:space="preserve"> - usluga izrade novog energetskog certifikata zgrade</t>
  </si>
  <si>
    <t>Sufinanciranje projekta ugradnje solarnih kolektora na zgradi JVP-a</t>
  </si>
  <si>
    <t>Dodatna ulaganja na autoprikolici</t>
  </si>
  <si>
    <t>IZMJENE</t>
  </si>
  <si>
    <t>PLANIRANO</t>
  </si>
  <si>
    <t>1.   633</t>
  </si>
  <si>
    <t>Tekuće pomoći proračunu iz drugih proračuna</t>
  </si>
  <si>
    <t>Pomoći proračunu iz drugih proračuna</t>
  </si>
  <si>
    <t>2.    636</t>
  </si>
  <si>
    <t>3.   638</t>
  </si>
  <si>
    <t>4.    671</t>
  </si>
  <si>
    <t>5.    663</t>
  </si>
  <si>
    <t xml:space="preserve">6.    661 </t>
  </si>
  <si>
    <t>7.    641</t>
  </si>
  <si>
    <t>8.    683</t>
  </si>
  <si>
    <t xml:space="preserve">9.  921 </t>
  </si>
  <si>
    <t>Usluga  tekućeg i investicijskog održavanja na električnoj mreži</t>
  </si>
  <si>
    <t>Pristojbe i naknade</t>
  </si>
  <si>
    <t>9. 412</t>
  </si>
  <si>
    <t>Ostala prava</t>
  </si>
  <si>
    <t>Nematerijalna imovina</t>
  </si>
  <si>
    <t>Ulaganja na tuđoj imovini radi prava korištenja</t>
  </si>
  <si>
    <t>Ulaganje u  elektrifikaciju zgrade</t>
  </si>
  <si>
    <t>Radovi na elektromreži 1. garaže</t>
  </si>
  <si>
    <t>Građevinski objekti</t>
  </si>
  <si>
    <t>10.   421</t>
  </si>
  <si>
    <t>11.   422</t>
  </si>
  <si>
    <t>12.   423</t>
  </si>
  <si>
    <t>13.   426</t>
  </si>
  <si>
    <t>14. 451</t>
  </si>
  <si>
    <t>15.  453</t>
  </si>
  <si>
    <t>Zapovjednik</t>
  </si>
  <si>
    <t>Dinko Petrov dipl.ing.</t>
  </si>
  <si>
    <t xml:space="preserve">I IZMJENA FINANCIJSKOG PLANA ZA 2016. GODINU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</si>
</sst>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164" formatCode="#,##0.00\ &quot;kn&quot;"/>
  </numFmts>
  <fonts count="3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 Unicode MS"/>
      <family val="2"/>
      <charset val="238"/>
    </font>
    <font>
      <sz val="11"/>
      <color theme="1"/>
      <name val="Arial Unicode MS"/>
      <family val="2"/>
      <charset val="238"/>
    </font>
    <font>
      <b/>
      <sz val="12"/>
      <color theme="1"/>
      <name val="Arial Unicode MS"/>
      <family val="2"/>
      <charset val="238"/>
    </font>
    <font>
      <b/>
      <sz val="12"/>
      <color rgb="FFFF0000"/>
      <name val="Arial Unicode MS"/>
      <family val="2"/>
      <charset val="238"/>
    </font>
    <font>
      <sz val="12"/>
      <color theme="1"/>
      <name val="Arial Unicode MS"/>
      <family val="2"/>
      <charset val="238"/>
    </font>
    <font>
      <sz val="12"/>
      <color rgb="FF00B050"/>
      <name val="Arial Unicode MS"/>
      <family val="2"/>
      <charset val="238"/>
    </font>
    <font>
      <sz val="12"/>
      <color rgb="FFFF0000"/>
      <name val="Arial Unicode MS"/>
      <family val="2"/>
      <charset val="238"/>
    </font>
    <font>
      <b/>
      <sz val="12"/>
      <color rgb="FFC00000"/>
      <name val="Arial Unicode MS"/>
      <family val="2"/>
      <charset val="238"/>
    </font>
    <font>
      <sz val="12"/>
      <color rgb="FFC00000"/>
      <name val="Arial Unicode MS"/>
      <family val="2"/>
      <charset val="238"/>
    </font>
    <font>
      <sz val="11"/>
      <name val="Arial Unicode MS"/>
      <family val="2"/>
      <charset val="238"/>
    </font>
    <font>
      <b/>
      <sz val="14"/>
      <color theme="1"/>
      <name val="Arial Black"/>
      <family val="2"/>
      <charset val="238"/>
    </font>
    <font>
      <sz val="11"/>
      <color rgb="FFC00000"/>
      <name val="Arial Unicode MS"/>
      <family val="2"/>
      <charset val="238"/>
    </font>
    <font>
      <b/>
      <sz val="11"/>
      <color theme="1"/>
      <name val="Arial Black"/>
      <family val="2"/>
      <charset val="238"/>
    </font>
    <font>
      <sz val="10"/>
      <color theme="1"/>
      <name val="Arial Unicode MS"/>
      <family val="2"/>
      <charset val="238"/>
    </font>
    <font>
      <b/>
      <sz val="11"/>
      <color rgb="FFC00000"/>
      <name val="Arial Unicode MS"/>
      <family val="2"/>
      <charset val="238"/>
    </font>
    <font>
      <b/>
      <sz val="12"/>
      <color rgb="FFFF0000"/>
      <name val="Arial Unicode MS"/>
      <family val="2"/>
    </font>
    <font>
      <b/>
      <sz val="12"/>
      <color theme="1"/>
      <name val="Arial Unicode MS"/>
      <family val="2"/>
    </font>
    <font>
      <sz val="11"/>
      <color theme="1"/>
      <name val="Arial Unicode MS"/>
      <family val="2"/>
    </font>
    <font>
      <b/>
      <sz val="10"/>
      <color theme="1"/>
      <name val="Arial Unicode MS"/>
      <family val="2"/>
      <charset val="238"/>
    </font>
    <font>
      <sz val="10"/>
      <name val="Arial Unicode MS"/>
      <family val="2"/>
      <charset val="238"/>
    </font>
    <font>
      <b/>
      <sz val="10"/>
      <name val="Arial Unicode MS"/>
      <family val="2"/>
      <charset val="238"/>
    </font>
    <font>
      <sz val="10"/>
      <color rgb="FFFF0000"/>
      <name val="Arial Unicode MS"/>
      <family val="2"/>
      <charset val="238"/>
    </font>
    <font>
      <sz val="10"/>
      <name val="Arial Unicode MS"/>
      <family val="2"/>
    </font>
    <font>
      <sz val="10"/>
      <color theme="1"/>
      <name val="Arial Unicode MS"/>
      <family val="2"/>
    </font>
    <font>
      <b/>
      <sz val="10"/>
      <name val="Arial Black"/>
      <family val="2"/>
      <charset val="238"/>
    </font>
    <font>
      <b/>
      <sz val="10"/>
      <color theme="1"/>
      <name val="Arial Black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C00000"/>
      <name val="Arial Unicode MS"/>
      <family val="2"/>
      <charset val="238"/>
    </font>
    <font>
      <b/>
      <sz val="10"/>
      <color rgb="FFFF0000"/>
      <name val="Arial Unicode MS"/>
      <family val="2"/>
      <charset val="238"/>
    </font>
    <font>
      <sz val="10"/>
      <color theme="1"/>
      <name val="Arial Black"/>
      <family val="2"/>
      <charset val="238"/>
    </font>
    <font>
      <sz val="10"/>
      <name val="Arial Black"/>
      <family val="2"/>
      <charset val="238"/>
    </font>
    <font>
      <sz val="10"/>
      <name val="Arial"/>
      <family val="2"/>
      <charset val="238"/>
    </font>
    <font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/>
    <xf numFmtId="0" fontId="3" fillId="0" borderId="0" xfId="0" applyFont="1" applyAlignment="1">
      <alignment horizontal="left" vertical="center" indent="4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left" vertical="center" indent="4"/>
    </xf>
    <xf numFmtId="0" fontId="5" fillId="0" borderId="0" xfId="0" applyFont="1" applyAlignment="1">
      <alignment horizontal="left" vertical="center" indent="9"/>
    </xf>
    <xf numFmtId="0" fontId="7" fillId="0" borderId="0" xfId="0" applyFont="1" applyAlignment="1">
      <alignment horizontal="left" vertical="center" indent="4"/>
    </xf>
    <xf numFmtId="4" fontId="9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 indent="15"/>
    </xf>
    <xf numFmtId="0" fontId="7" fillId="0" borderId="0" xfId="0" applyFont="1" applyAlignment="1">
      <alignment horizontal="left" vertical="center" indent="15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top"/>
    </xf>
    <xf numFmtId="164" fontId="11" fillId="0" borderId="0" xfId="0" applyNumberFormat="1" applyFont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/>
    </xf>
    <xf numFmtId="164" fontId="2" fillId="0" borderId="0" xfId="0" applyNumberFormat="1" applyFont="1" applyAlignment="1"/>
    <xf numFmtId="0" fontId="2" fillId="0" borderId="0" xfId="0" applyFont="1" applyAlignment="1"/>
    <xf numFmtId="0" fontId="16" fillId="0" borderId="0" xfId="0" applyFont="1" applyAlignment="1">
      <alignment vertical="center"/>
    </xf>
    <xf numFmtId="0" fontId="17" fillId="0" borderId="0" xfId="0" applyFont="1"/>
    <xf numFmtId="0" fontId="14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indent="4"/>
    </xf>
    <xf numFmtId="0" fontId="13" fillId="0" borderId="0" xfId="0" applyFont="1" applyBorder="1"/>
    <xf numFmtId="0" fontId="18" fillId="0" borderId="0" xfId="0" applyFont="1"/>
    <xf numFmtId="164" fontId="12" fillId="0" borderId="0" xfId="0" applyNumberFormat="1" applyFont="1" applyAlignment="1">
      <alignment vertical="center"/>
    </xf>
    <xf numFmtId="164" fontId="15" fillId="0" borderId="0" xfId="0" applyNumberFormat="1" applyFont="1" applyAlignment="1">
      <alignment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vertical="top"/>
    </xf>
    <xf numFmtId="0" fontId="10" fillId="0" borderId="0" xfId="0" applyFont="1"/>
    <xf numFmtId="0" fontId="2" fillId="0" borderId="0" xfId="0" applyFont="1" applyBorder="1" applyAlignment="1"/>
    <xf numFmtId="0" fontId="13" fillId="0" borderId="2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164" fontId="5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 vertical="center"/>
    </xf>
    <xf numFmtId="164" fontId="9" fillId="0" borderId="0" xfId="0" applyNumberFormat="1" applyFont="1" applyAlignment="1">
      <alignment horizontal="right" vertical="center"/>
    </xf>
    <xf numFmtId="0" fontId="19" fillId="0" borderId="0" xfId="0" applyFont="1" applyAlignment="1">
      <alignment vertical="center"/>
    </xf>
    <xf numFmtId="0" fontId="14" fillId="0" borderId="0" xfId="0" applyFont="1"/>
    <xf numFmtId="164" fontId="19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 applyAlignment="1"/>
    <xf numFmtId="164" fontId="14" fillId="0" borderId="0" xfId="0" applyNumberFormat="1" applyFont="1" applyAlignment="1"/>
    <xf numFmtId="164" fontId="14" fillId="0" borderId="0" xfId="0" applyNumberFormat="1" applyFont="1" applyAlignment="1">
      <alignment horizontal="right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left" wrapText="1"/>
    </xf>
    <xf numFmtId="164" fontId="19" fillId="0" borderId="0" xfId="0" applyNumberFormat="1" applyFont="1" applyAlignment="1">
      <alignment vertical="center"/>
    </xf>
    <xf numFmtId="164" fontId="19" fillId="0" borderId="0" xfId="0" applyNumberFormat="1" applyFont="1" applyAlignment="1">
      <alignment horizontal="right" vertical="center"/>
    </xf>
    <xf numFmtId="164" fontId="14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right" vertical="top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vertical="center"/>
    </xf>
    <xf numFmtId="0" fontId="14" fillId="0" borderId="0" xfId="0" applyFont="1" applyAlignment="1">
      <alignment horizontal="right"/>
    </xf>
    <xf numFmtId="164" fontId="20" fillId="0" borderId="0" xfId="0" applyNumberFormat="1" applyFont="1" applyAlignment="1">
      <alignment vertical="center"/>
    </xf>
    <xf numFmtId="0" fontId="19" fillId="0" borderId="0" xfId="0" applyFont="1" applyAlignment="1">
      <alignment vertical="top" wrapText="1"/>
    </xf>
    <xf numFmtId="164" fontId="21" fillId="0" borderId="0" xfId="0" applyNumberFormat="1" applyFont="1" applyAlignment="1">
      <alignment vertical="center"/>
    </xf>
    <xf numFmtId="164" fontId="21" fillId="0" borderId="0" xfId="0" applyNumberFormat="1" applyFont="1" applyAlignment="1">
      <alignment horizontal="right" vertical="center"/>
    </xf>
    <xf numFmtId="0" fontId="14" fillId="0" borderId="0" xfId="0" applyFont="1" applyAlignment="1">
      <alignment vertical="top" wrapText="1"/>
    </xf>
    <xf numFmtId="0" fontId="19" fillId="0" borderId="0" xfId="0" applyFont="1" applyAlignment="1">
      <alignment vertical="top"/>
    </xf>
    <xf numFmtId="164" fontId="21" fillId="0" borderId="0" xfId="0" applyNumberFormat="1" applyFont="1" applyAlignment="1">
      <alignment vertical="top"/>
    </xf>
    <xf numFmtId="164" fontId="21" fillId="0" borderId="0" xfId="0" applyNumberFormat="1" applyFont="1" applyAlignment="1">
      <alignment horizontal="right" vertical="top"/>
    </xf>
    <xf numFmtId="0" fontId="14" fillId="0" borderId="0" xfId="0" applyFont="1" applyAlignment="1">
      <alignment vertical="top"/>
    </xf>
    <xf numFmtId="0" fontId="19" fillId="0" borderId="0" xfId="0" applyFont="1"/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20" fillId="0" borderId="0" xfId="0" applyFont="1" applyAlignment="1">
      <alignment vertical="top" wrapText="1"/>
    </xf>
    <xf numFmtId="0" fontId="22" fillId="0" borderId="0" xfId="0" applyFont="1" applyAlignment="1">
      <alignment vertical="center"/>
    </xf>
    <xf numFmtId="164" fontId="19" fillId="0" borderId="0" xfId="0" applyNumberFormat="1" applyFont="1" applyAlignment="1">
      <alignment horizontal="right" vertical="top"/>
    </xf>
    <xf numFmtId="164" fontId="20" fillId="0" borderId="0" xfId="0" applyNumberFormat="1" applyFont="1" applyAlignment="1">
      <alignment vertical="top"/>
    </xf>
    <xf numFmtId="164" fontId="14" fillId="0" borderId="0" xfId="0" applyNumberFormat="1" applyFont="1" applyAlignment="1">
      <alignment horizontal="right" vertical="top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164" fontId="24" fillId="0" borderId="0" xfId="0" applyNumberFormat="1" applyFont="1" applyAlignment="1">
      <alignment horizontal="right"/>
    </xf>
    <xf numFmtId="0" fontId="20" fillId="0" borderId="0" xfId="0" applyFont="1" applyAlignment="1">
      <alignment vertical="center"/>
    </xf>
    <xf numFmtId="164" fontId="14" fillId="0" borderId="0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44" fontId="14" fillId="0" borderId="0" xfId="0" applyNumberFormat="1" applyFont="1" applyAlignment="1">
      <alignment vertical="top"/>
    </xf>
    <xf numFmtId="0" fontId="27" fillId="0" borderId="0" xfId="0" applyFont="1" applyAlignment="1">
      <alignment vertical="top"/>
    </xf>
    <xf numFmtId="0" fontId="21" fillId="0" borderId="0" xfId="0" applyFont="1" applyAlignment="1">
      <alignment horizontal="right" vertical="top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vertical="top"/>
    </xf>
    <xf numFmtId="0" fontId="28" fillId="0" borderId="0" xfId="0" applyFont="1" applyAlignment="1">
      <alignment vertical="top"/>
    </xf>
    <xf numFmtId="44" fontId="20" fillId="0" borderId="0" xfId="0" applyNumberFormat="1" applyFont="1" applyAlignment="1">
      <alignment vertical="top"/>
    </xf>
    <xf numFmtId="0" fontId="29" fillId="0" borderId="0" xfId="0" applyFont="1" applyAlignment="1">
      <alignment vertical="top"/>
    </xf>
    <xf numFmtId="0" fontId="20" fillId="0" borderId="0" xfId="0" applyFont="1" applyAlignment="1">
      <alignment horizontal="right" vertical="center"/>
    </xf>
    <xf numFmtId="4" fontId="20" fillId="0" borderId="0" xfId="0" applyNumberFormat="1" applyFont="1" applyAlignment="1">
      <alignment vertical="center"/>
    </xf>
    <xf numFmtId="4" fontId="21" fillId="0" borderId="0" xfId="0" applyNumberFormat="1" applyFont="1" applyAlignment="1">
      <alignment vertical="center"/>
    </xf>
    <xf numFmtId="44" fontId="19" fillId="0" borderId="0" xfId="0" applyNumberFormat="1" applyFont="1" applyAlignment="1">
      <alignment vertical="top"/>
    </xf>
    <xf numFmtId="0" fontId="30" fillId="0" borderId="0" xfId="0" applyFont="1" applyAlignment="1">
      <alignment vertical="top"/>
    </xf>
    <xf numFmtId="0" fontId="31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164" fontId="14" fillId="2" borderId="0" xfId="0" applyNumberFormat="1" applyFont="1" applyFill="1" applyAlignment="1">
      <alignment horizontal="right" vertical="center"/>
    </xf>
    <xf numFmtId="0" fontId="14" fillId="0" borderId="0" xfId="0" applyFont="1" applyAlignment="1">
      <alignment horizontal="left" vertical="center" wrapText="1"/>
    </xf>
    <xf numFmtId="0" fontId="30" fillId="0" borderId="0" xfId="0" applyFont="1" applyAlignment="1">
      <alignment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49" fontId="14" fillId="0" borderId="0" xfId="0" applyNumberFormat="1" applyFont="1" applyAlignment="1">
      <alignment vertical="center"/>
    </xf>
    <xf numFmtId="0" fontId="14" fillId="0" borderId="0" xfId="0" applyFont="1" applyAlignment="1">
      <alignment horizontal="left" vertical="center"/>
    </xf>
    <xf numFmtId="44" fontId="22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center"/>
    </xf>
    <xf numFmtId="49" fontId="14" fillId="0" borderId="0" xfId="0" applyNumberFormat="1" applyFont="1" applyAlignment="1">
      <alignment vertical="center" wrapText="1"/>
    </xf>
    <xf numFmtId="0" fontId="14" fillId="0" borderId="0" xfId="0" applyNumberFormat="1" applyFont="1" applyAlignment="1">
      <alignment vertical="center"/>
    </xf>
    <xf numFmtId="2" fontId="22" fillId="0" borderId="0" xfId="0" applyNumberFormat="1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Border="1" applyAlignment="1">
      <alignment vertical="top"/>
    </xf>
    <xf numFmtId="0" fontId="33" fillId="0" borderId="1" xfId="0" applyFont="1" applyBorder="1" applyAlignment="1">
      <alignment vertical="top"/>
    </xf>
    <xf numFmtId="0" fontId="33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164" fontId="34" fillId="0" borderId="0" xfId="0" applyNumberFormat="1" applyFont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top"/>
    </xf>
    <xf numFmtId="164" fontId="20" fillId="0" borderId="0" xfId="0" applyNumberFormat="1" applyFont="1" applyAlignment="1">
      <alignment horizontal="right" vertical="top"/>
    </xf>
    <xf numFmtId="44" fontId="19" fillId="0" borderId="0" xfId="0" applyNumberFormat="1" applyFont="1" applyAlignment="1">
      <alignment horizontal="center" vertical="top"/>
    </xf>
    <xf numFmtId="44" fontId="14" fillId="0" borderId="0" xfId="0" applyNumberFormat="1" applyFont="1" applyAlignment="1">
      <alignment vertical="center"/>
    </xf>
    <xf numFmtId="0" fontId="30" fillId="0" borderId="0" xfId="0" applyFont="1" applyAlignment="1">
      <alignment horizontal="center" vertical="top"/>
    </xf>
    <xf numFmtId="0" fontId="0" fillId="0" borderId="0" xfId="0" applyFont="1" applyAlignment="1">
      <alignment vertical="center"/>
    </xf>
    <xf numFmtId="164" fontId="2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1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9" fillId="0" borderId="0" xfId="0" applyFont="1" applyAlignment="1">
      <alignment horizontal="right"/>
    </xf>
    <xf numFmtId="164" fontId="19" fillId="0" borderId="0" xfId="0" applyNumberFormat="1" applyFont="1" applyAlignment="1">
      <alignment vertical="top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right" vertical="top"/>
    </xf>
    <xf numFmtId="164" fontId="28" fillId="0" borderId="0" xfId="0" applyNumberFormat="1" applyFont="1" applyAlignment="1">
      <alignment vertical="top"/>
    </xf>
    <xf numFmtId="164" fontId="29" fillId="0" borderId="0" xfId="0" applyNumberFormat="1" applyFont="1" applyAlignment="1">
      <alignment vertical="top"/>
    </xf>
    <xf numFmtId="0" fontId="20" fillId="0" borderId="0" xfId="0" applyFont="1" applyAlignment="1">
      <alignment vertical="center" wrapText="1"/>
    </xf>
    <xf numFmtId="44" fontId="20" fillId="0" borderId="0" xfId="0" applyNumberFormat="1" applyFont="1" applyAlignment="1">
      <alignment vertical="center"/>
    </xf>
    <xf numFmtId="0" fontId="20" fillId="0" borderId="0" xfId="0" applyFont="1" applyAlignment="1">
      <alignment horizontal="left" vertical="center" wrapText="1"/>
    </xf>
    <xf numFmtId="164" fontId="25" fillId="0" borderId="0" xfId="0" applyNumberFormat="1" applyFont="1" applyBorder="1" applyAlignment="1">
      <alignment vertical="center"/>
    </xf>
    <xf numFmtId="164" fontId="14" fillId="0" borderId="0" xfId="0" applyNumberFormat="1" applyFont="1" applyBorder="1" applyAlignment="1">
      <alignment horizontal="right" vertical="center"/>
    </xf>
    <xf numFmtId="0" fontId="20" fillId="0" borderId="3" xfId="0" applyFont="1" applyBorder="1" applyAlignment="1">
      <alignment vertical="center"/>
    </xf>
    <xf numFmtId="0" fontId="20" fillId="0" borderId="4" xfId="0" applyFont="1" applyBorder="1" applyAlignment="1"/>
    <xf numFmtId="0" fontId="25" fillId="0" borderId="5" xfId="0" applyFont="1" applyBorder="1" applyAlignment="1">
      <alignment horizontal="left" vertical="top"/>
    </xf>
    <xf numFmtId="164" fontId="20" fillId="0" borderId="3" xfId="0" applyNumberFormat="1" applyFont="1" applyBorder="1" applyAlignment="1"/>
    <xf numFmtId="164" fontId="14" fillId="0" borderId="3" xfId="0" applyNumberFormat="1" applyFont="1" applyBorder="1" applyAlignment="1">
      <alignment vertical="center"/>
    </xf>
    <xf numFmtId="164" fontId="26" fillId="0" borderId="6" xfId="0" applyNumberFormat="1" applyFont="1" applyBorder="1" applyAlignment="1">
      <alignment vertical="center"/>
    </xf>
    <xf numFmtId="164" fontId="25" fillId="0" borderId="6" xfId="0" applyNumberFormat="1" applyFont="1" applyBorder="1" applyAlignment="1">
      <alignment vertical="center"/>
    </xf>
    <xf numFmtId="0" fontId="25" fillId="0" borderId="6" xfId="0" applyFont="1" applyBorder="1" applyAlignment="1">
      <alignment horizontal="left" vertical="top"/>
    </xf>
    <xf numFmtId="164" fontId="25" fillId="0" borderId="7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33" fillId="0" borderId="8" xfId="0" applyFont="1" applyBorder="1" applyAlignment="1">
      <alignment vertical="top"/>
    </xf>
    <xf numFmtId="0" fontId="33" fillId="0" borderId="8" xfId="0" applyFont="1" applyBorder="1" applyAlignment="1">
      <alignment vertical="center"/>
    </xf>
    <xf numFmtId="0" fontId="26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33" fillId="0" borderId="10" xfId="0" applyFont="1" applyBorder="1" applyAlignment="1">
      <alignment vertical="center"/>
    </xf>
    <xf numFmtId="164" fontId="34" fillId="0" borderId="10" xfId="0" applyNumberFormat="1" applyFont="1" applyBorder="1" applyAlignment="1">
      <alignment horizontal="right" vertical="center"/>
    </xf>
    <xf numFmtId="164" fontId="21" fillId="0" borderId="10" xfId="0" applyNumberFormat="1" applyFont="1" applyBorder="1" applyAlignment="1">
      <alignment vertical="center"/>
    </xf>
    <xf numFmtId="164" fontId="21" fillId="0" borderId="0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 wrapText="1"/>
    </xf>
    <xf numFmtId="0" fontId="28" fillId="0" borderId="0" xfId="0" applyFont="1" applyAlignment="1">
      <alignment vertical="center"/>
    </xf>
    <xf numFmtId="4" fontId="19" fillId="0" borderId="0" xfId="0" applyNumberFormat="1" applyFont="1" applyAlignment="1">
      <alignment horizontal="left" vertical="center"/>
    </xf>
    <xf numFmtId="164" fontId="35" fillId="0" borderId="0" xfId="0" applyNumberFormat="1" applyFont="1" applyBorder="1" applyAlignment="1">
      <alignment horizontal="center" vertical="center"/>
    </xf>
    <xf numFmtId="164" fontId="22" fillId="0" borderId="0" xfId="0" applyNumberFormat="1" applyFont="1" applyAlignment="1">
      <alignment horizontal="right" vertical="top"/>
    </xf>
    <xf numFmtId="0" fontId="36" fillId="0" borderId="0" xfId="0" applyFont="1" applyAlignment="1">
      <alignment vertical="top"/>
    </xf>
    <xf numFmtId="44" fontId="32" fillId="0" borderId="0" xfId="0" applyNumberFormat="1" applyFont="1" applyAlignment="1">
      <alignment vertical="top"/>
    </xf>
    <xf numFmtId="44" fontId="21" fillId="0" borderId="0" xfId="0" applyNumberFormat="1" applyFont="1" applyAlignment="1">
      <alignment vertical="top"/>
    </xf>
    <xf numFmtId="49" fontId="21" fillId="0" borderId="0" xfId="0" applyNumberFormat="1" applyFont="1" applyAlignment="1">
      <alignment vertical="center"/>
    </xf>
    <xf numFmtId="49" fontId="20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45"/>
  <sheetViews>
    <sheetView tabSelected="1" workbookViewId="0">
      <selection activeCell="B9" sqref="B9"/>
    </sheetView>
  </sheetViews>
  <sheetFormatPr defaultColWidth="8.88671875" defaultRowHeight="15.6" x14ac:dyDescent="0.35"/>
  <cols>
    <col min="1" max="1" width="10.33203125" style="1" customWidth="1"/>
    <col min="2" max="2" width="46.5546875" style="1" customWidth="1"/>
    <col min="3" max="4" width="22.88671875" style="27" customWidth="1"/>
    <col min="5" max="5" width="19.44140625" style="27" customWidth="1"/>
    <col min="6" max="6" width="17.44140625" style="49" customWidth="1"/>
    <col min="7" max="7" width="15.77734375" style="49" customWidth="1"/>
    <col min="8" max="8" width="8.88671875" style="1"/>
    <col min="9" max="9" width="21.5546875" style="1" customWidth="1"/>
    <col min="10" max="10" width="16.77734375" style="1" customWidth="1"/>
    <col min="11" max="16384" width="8.88671875" style="1"/>
  </cols>
  <sheetData>
    <row r="1" spans="1:9" s="23" customFormat="1" x14ac:dyDescent="0.35">
      <c r="B1" s="21" t="s">
        <v>0</v>
      </c>
      <c r="C1" s="27"/>
      <c r="D1" s="27"/>
      <c r="E1" s="27"/>
      <c r="F1" s="49"/>
      <c r="G1" s="49"/>
    </row>
    <row r="2" spans="1:9" s="23" customFormat="1" x14ac:dyDescent="0.35">
      <c r="A2" s="34" t="s">
        <v>128</v>
      </c>
      <c r="B2" s="21" t="s">
        <v>129</v>
      </c>
      <c r="C2" s="27"/>
      <c r="D2" s="27"/>
      <c r="E2" s="27"/>
      <c r="F2" s="49"/>
      <c r="G2" s="49"/>
    </row>
    <row r="3" spans="1:9" ht="16.8" x14ac:dyDescent="0.35">
      <c r="A3" s="6"/>
    </row>
    <row r="4" spans="1:9" ht="82.95" customHeight="1" x14ac:dyDescent="0.35">
      <c r="B4" s="22" t="s">
        <v>251</v>
      </c>
    </row>
    <row r="6" spans="1:9" s="23" customFormat="1" ht="16.8" x14ac:dyDescent="0.35">
      <c r="A6" s="2" t="s">
        <v>1</v>
      </c>
      <c r="C6" s="27"/>
      <c r="D6" s="27"/>
      <c r="E6" s="27"/>
      <c r="F6" s="49"/>
      <c r="G6" s="49"/>
      <c r="I6" s="2"/>
    </row>
    <row r="7" spans="1:9" s="30" customFormat="1" ht="16.8" x14ac:dyDescent="0.35">
      <c r="A7" s="29"/>
      <c r="C7" s="41"/>
      <c r="D7" s="41"/>
      <c r="E7" s="41"/>
      <c r="F7" s="50"/>
      <c r="G7" s="48"/>
    </row>
    <row r="8" spans="1:9" s="23" customFormat="1" x14ac:dyDescent="0.35">
      <c r="A8" s="53" t="s">
        <v>2</v>
      </c>
      <c r="B8" s="54"/>
      <c r="C8" s="64" t="s">
        <v>207</v>
      </c>
      <c r="D8" s="64" t="s">
        <v>206</v>
      </c>
      <c r="E8" s="64" t="s">
        <v>205</v>
      </c>
      <c r="F8" s="55"/>
      <c r="G8" s="56"/>
    </row>
    <row r="9" spans="1:9" s="26" customFormat="1" ht="16.8" x14ac:dyDescent="0.35">
      <c r="A9" s="57">
        <v>6</v>
      </c>
      <c r="B9" s="57" t="s">
        <v>165</v>
      </c>
      <c r="C9" s="58">
        <f>C12+C16+C26+C30+C40+C49+C53+C57</f>
        <v>5478046</v>
      </c>
      <c r="D9" s="58">
        <f>E9-C9</f>
        <v>-232859</v>
      </c>
      <c r="E9" s="58">
        <f>E12+E16+E26+E30+E40+E49+E53+E57</f>
        <v>5245187</v>
      </c>
      <c r="F9" s="58"/>
      <c r="G9" s="59"/>
    </row>
    <row r="10" spans="1:9" s="26" customFormat="1" ht="16.8" x14ac:dyDescent="0.35">
      <c r="A10" s="57"/>
      <c r="B10" s="57"/>
      <c r="C10" s="58"/>
      <c r="D10" s="58"/>
      <c r="E10" s="58"/>
      <c r="F10" s="55"/>
      <c r="G10" s="60"/>
    </row>
    <row r="11" spans="1:9" s="26" customFormat="1" ht="16.8" x14ac:dyDescent="0.35">
      <c r="A11" s="57"/>
      <c r="B11" s="57"/>
      <c r="C11" s="58"/>
      <c r="D11" s="58"/>
      <c r="E11" s="58"/>
      <c r="F11" s="55"/>
      <c r="G11" s="60"/>
    </row>
    <row r="12" spans="1:9" s="26" customFormat="1" ht="16.8" x14ac:dyDescent="0.35">
      <c r="A12" s="57" t="s">
        <v>223</v>
      </c>
      <c r="B12" s="57" t="s">
        <v>225</v>
      </c>
      <c r="C12" s="58">
        <v>0</v>
      </c>
      <c r="D12" s="58">
        <f t="shared" ref="D12:D68" si="0">E12-C12</f>
        <v>30000</v>
      </c>
      <c r="E12" s="58">
        <f>E13</f>
        <v>30000</v>
      </c>
      <c r="F12" s="55"/>
      <c r="G12" s="60"/>
    </row>
    <row r="13" spans="1:9" s="26" customFormat="1" ht="16.8" x14ac:dyDescent="0.35">
      <c r="A13" s="141">
        <v>6331</v>
      </c>
      <c r="B13" s="57" t="s">
        <v>224</v>
      </c>
      <c r="C13" s="58">
        <v>0</v>
      </c>
      <c r="D13" s="58">
        <f t="shared" si="0"/>
        <v>30000</v>
      </c>
      <c r="E13" s="58">
        <f>E14</f>
        <v>30000</v>
      </c>
      <c r="F13" s="55"/>
      <c r="G13" s="55"/>
    </row>
    <row r="14" spans="1:9" s="140" customFormat="1" ht="16.8" x14ac:dyDescent="0.35">
      <c r="A14" s="70">
        <v>6331</v>
      </c>
      <c r="B14" s="139" t="s">
        <v>224</v>
      </c>
      <c r="C14" s="59">
        <v>0</v>
      </c>
      <c r="D14" s="59">
        <f>E14-C14</f>
        <v>30000</v>
      </c>
      <c r="E14" s="59">
        <v>30000</v>
      </c>
      <c r="F14" s="60"/>
      <c r="G14" s="60"/>
    </row>
    <row r="15" spans="1:9" s="26" customFormat="1" ht="16.8" x14ac:dyDescent="0.35">
      <c r="A15" s="141"/>
      <c r="B15" s="57"/>
      <c r="C15" s="58"/>
      <c r="D15" s="58"/>
      <c r="E15" s="58"/>
      <c r="F15" s="55"/>
      <c r="G15" s="55"/>
    </row>
    <row r="16" spans="1:9" s="40" customFormat="1" ht="30" x14ac:dyDescent="0.35">
      <c r="A16" s="61" t="s">
        <v>226</v>
      </c>
      <c r="B16" s="62" t="s">
        <v>200</v>
      </c>
      <c r="C16" s="63">
        <f>C18</f>
        <v>691400</v>
      </c>
      <c r="D16" s="58">
        <f t="shared" si="0"/>
        <v>0</v>
      </c>
      <c r="E16" s="63">
        <f>E18</f>
        <v>691400</v>
      </c>
      <c r="F16" s="64"/>
      <c r="G16" s="65"/>
    </row>
    <row r="17" spans="1:9" s="40" customFormat="1" ht="30" x14ac:dyDescent="0.35">
      <c r="A17" s="66">
        <v>6361</v>
      </c>
      <c r="B17" s="62" t="s">
        <v>201</v>
      </c>
      <c r="C17" s="63">
        <f>C18</f>
        <v>691400</v>
      </c>
      <c r="D17" s="58">
        <f t="shared" si="0"/>
        <v>0</v>
      </c>
      <c r="E17" s="63">
        <f>E18</f>
        <v>691400</v>
      </c>
      <c r="F17" s="64"/>
      <c r="G17" s="65"/>
    </row>
    <row r="18" spans="1:9" s="39" customFormat="1" ht="30" x14ac:dyDescent="0.35">
      <c r="A18" s="67">
        <v>63611</v>
      </c>
      <c r="B18" s="68" t="s">
        <v>201</v>
      </c>
      <c r="C18" s="69">
        <f>C19+C20+C21+C22+C23+C24</f>
        <v>691400</v>
      </c>
      <c r="D18" s="59">
        <f t="shared" si="0"/>
        <v>0</v>
      </c>
      <c r="E18" s="69">
        <f>E19+E20+E21+E22+E23+E24</f>
        <v>691400</v>
      </c>
      <c r="F18" s="69"/>
      <c r="G18" s="65"/>
      <c r="I18" s="40"/>
    </row>
    <row r="19" spans="1:9" s="39" customFormat="1" x14ac:dyDescent="0.35">
      <c r="A19" s="70">
        <v>6361105</v>
      </c>
      <c r="B19" s="54" t="s">
        <v>116</v>
      </c>
      <c r="C19" s="71">
        <v>113300</v>
      </c>
      <c r="D19" s="59">
        <f t="shared" si="0"/>
        <v>0</v>
      </c>
      <c r="E19" s="71">
        <v>113300</v>
      </c>
      <c r="F19" s="60"/>
      <c r="G19" s="65"/>
      <c r="I19" s="137"/>
    </row>
    <row r="20" spans="1:9" s="39" customFormat="1" x14ac:dyDescent="0.35">
      <c r="A20" s="70">
        <v>6361106</v>
      </c>
      <c r="B20" s="31" t="s">
        <v>5</v>
      </c>
      <c r="C20" s="71">
        <v>90300</v>
      </c>
      <c r="D20" s="59">
        <f t="shared" si="0"/>
        <v>0</v>
      </c>
      <c r="E20" s="71">
        <v>90300</v>
      </c>
      <c r="F20" s="60"/>
      <c r="G20" s="65"/>
      <c r="I20" s="137"/>
    </row>
    <row r="21" spans="1:9" s="39" customFormat="1" x14ac:dyDescent="0.35">
      <c r="A21" s="70">
        <v>6361107</v>
      </c>
      <c r="B21" s="31" t="s">
        <v>6</v>
      </c>
      <c r="C21" s="71">
        <v>158400</v>
      </c>
      <c r="D21" s="59">
        <f t="shared" si="0"/>
        <v>0</v>
      </c>
      <c r="E21" s="71">
        <v>158400</v>
      </c>
      <c r="F21" s="60"/>
      <c r="G21" s="65"/>
      <c r="I21" s="137"/>
    </row>
    <row r="22" spans="1:9" s="39" customFormat="1" x14ac:dyDescent="0.35">
      <c r="A22" s="70">
        <v>6361108</v>
      </c>
      <c r="B22" s="31" t="s">
        <v>7</v>
      </c>
      <c r="C22" s="71">
        <v>178600</v>
      </c>
      <c r="D22" s="59">
        <f t="shared" si="0"/>
        <v>0</v>
      </c>
      <c r="E22" s="71">
        <v>178600</v>
      </c>
      <c r="F22" s="60"/>
      <c r="G22" s="65"/>
      <c r="I22" s="137"/>
    </row>
    <row r="23" spans="1:9" s="39" customFormat="1" x14ac:dyDescent="0.35">
      <c r="A23" s="70">
        <v>6361109</v>
      </c>
      <c r="B23" s="31" t="s">
        <v>8</v>
      </c>
      <c r="C23" s="71">
        <v>108500</v>
      </c>
      <c r="D23" s="59">
        <f t="shared" si="0"/>
        <v>0</v>
      </c>
      <c r="E23" s="71">
        <v>108500</v>
      </c>
      <c r="F23" s="60"/>
      <c r="G23" s="65"/>
      <c r="I23" s="137"/>
    </row>
    <row r="24" spans="1:9" s="39" customFormat="1" x14ac:dyDescent="0.35">
      <c r="A24" s="70">
        <v>6361110</v>
      </c>
      <c r="B24" s="31" t="s">
        <v>9</v>
      </c>
      <c r="C24" s="71">
        <v>42300</v>
      </c>
      <c r="D24" s="59">
        <f t="shared" si="0"/>
        <v>0</v>
      </c>
      <c r="E24" s="71">
        <v>42300</v>
      </c>
      <c r="F24" s="60"/>
      <c r="G24" s="65"/>
      <c r="I24" s="137"/>
    </row>
    <row r="25" spans="1:9" s="39" customFormat="1" x14ac:dyDescent="0.35">
      <c r="A25" s="70"/>
      <c r="B25" s="31"/>
      <c r="C25" s="71"/>
      <c r="D25" s="58"/>
      <c r="E25" s="71"/>
      <c r="F25" s="60"/>
      <c r="G25" s="65"/>
      <c r="I25" s="137"/>
    </row>
    <row r="26" spans="1:9" s="40" customFormat="1" ht="30" x14ac:dyDescent="0.35">
      <c r="A26" s="61" t="s">
        <v>227</v>
      </c>
      <c r="B26" s="72" t="s">
        <v>202</v>
      </c>
      <c r="C26" s="73">
        <f>C27</f>
        <v>50000</v>
      </c>
      <c r="D26" s="63">
        <f t="shared" si="0"/>
        <v>-50000</v>
      </c>
      <c r="E26" s="73">
        <f>E27</f>
        <v>0</v>
      </c>
      <c r="F26" s="74"/>
      <c r="G26" s="65"/>
      <c r="I26" s="138"/>
    </row>
    <row r="27" spans="1:9" s="40" customFormat="1" ht="30" x14ac:dyDescent="0.35">
      <c r="A27" s="66">
        <v>6381</v>
      </c>
      <c r="B27" s="72" t="s">
        <v>202</v>
      </c>
      <c r="C27" s="73">
        <f>C28</f>
        <v>50000</v>
      </c>
      <c r="D27" s="63">
        <f t="shared" si="0"/>
        <v>-50000</v>
      </c>
      <c r="E27" s="73">
        <f>E28</f>
        <v>0</v>
      </c>
      <c r="F27" s="74"/>
      <c r="G27" s="65"/>
    </row>
    <row r="28" spans="1:9" s="40" customFormat="1" ht="30" x14ac:dyDescent="0.35">
      <c r="A28" s="67">
        <v>63811</v>
      </c>
      <c r="B28" s="75" t="s">
        <v>202</v>
      </c>
      <c r="C28" s="71">
        <v>50000</v>
      </c>
      <c r="D28" s="69">
        <f t="shared" si="0"/>
        <v>-50000</v>
      </c>
      <c r="E28" s="71">
        <v>0</v>
      </c>
      <c r="F28" s="55"/>
      <c r="G28" s="65"/>
    </row>
    <row r="29" spans="1:9" s="40" customFormat="1" ht="13.8" customHeight="1" x14ac:dyDescent="0.35">
      <c r="A29" s="67"/>
      <c r="B29" s="75"/>
      <c r="C29" s="71"/>
      <c r="D29" s="63"/>
      <c r="E29" s="71"/>
      <c r="F29" s="55"/>
      <c r="G29" s="65"/>
    </row>
    <row r="30" spans="1:9" s="23" customFormat="1" x14ac:dyDescent="0.35">
      <c r="A30" s="53" t="s">
        <v>228</v>
      </c>
      <c r="B30" s="53" t="s">
        <v>3</v>
      </c>
      <c r="C30" s="73">
        <f>C32+C35+C37</f>
        <v>3724646</v>
      </c>
      <c r="D30" s="63">
        <f t="shared" si="0"/>
        <v>-17859</v>
      </c>
      <c r="E30" s="73">
        <f>E32+E35+E37</f>
        <v>3706787</v>
      </c>
      <c r="F30" s="74"/>
      <c r="G30" s="65"/>
    </row>
    <row r="31" spans="1:9" s="23" customFormat="1" x14ac:dyDescent="0.35">
      <c r="A31" s="53">
        <v>6711</v>
      </c>
      <c r="B31" s="53" t="s">
        <v>4</v>
      </c>
      <c r="C31" s="73">
        <f>C32+C37+C35</f>
        <v>3724646</v>
      </c>
      <c r="D31" s="63">
        <f t="shared" si="0"/>
        <v>-17859</v>
      </c>
      <c r="E31" s="73">
        <f>E32+E37+E35</f>
        <v>3706787</v>
      </c>
      <c r="F31" s="74"/>
      <c r="G31" s="65"/>
    </row>
    <row r="32" spans="1:9" s="8" customFormat="1" ht="28.2" customHeight="1" x14ac:dyDescent="0.3">
      <c r="A32" s="76">
        <v>671111</v>
      </c>
      <c r="B32" s="72" t="s">
        <v>122</v>
      </c>
      <c r="C32" s="77">
        <f>C33+C34</f>
        <v>927193</v>
      </c>
      <c r="D32" s="142">
        <f t="shared" si="0"/>
        <v>-13663</v>
      </c>
      <c r="E32" s="77">
        <f>E33+E34</f>
        <v>913530</v>
      </c>
      <c r="F32" s="78"/>
      <c r="G32" s="64"/>
    </row>
    <row r="33" spans="1:7" s="23" customFormat="1" x14ac:dyDescent="0.35">
      <c r="A33" s="54">
        <v>671111</v>
      </c>
      <c r="B33" s="31" t="s">
        <v>203</v>
      </c>
      <c r="C33" s="69">
        <v>268800</v>
      </c>
      <c r="D33" s="69">
        <f t="shared" si="0"/>
        <v>0</v>
      </c>
      <c r="E33" s="69">
        <v>268800</v>
      </c>
      <c r="F33" s="60"/>
      <c r="G33" s="65"/>
    </row>
    <row r="34" spans="1:7" s="23" customFormat="1" x14ac:dyDescent="0.35">
      <c r="A34" s="31">
        <v>671112</v>
      </c>
      <c r="B34" s="54" t="s">
        <v>117</v>
      </c>
      <c r="C34" s="69">
        <v>658393</v>
      </c>
      <c r="D34" s="69">
        <f t="shared" si="0"/>
        <v>-13663</v>
      </c>
      <c r="E34" s="69">
        <v>644730</v>
      </c>
      <c r="F34" s="60"/>
      <c r="G34" s="65"/>
    </row>
    <row r="35" spans="1:7" s="23" customFormat="1" x14ac:dyDescent="0.35">
      <c r="A35" s="31">
        <v>671110</v>
      </c>
      <c r="B35" s="79" t="s">
        <v>118</v>
      </c>
      <c r="C35" s="71">
        <v>2517707</v>
      </c>
      <c r="D35" s="69">
        <f t="shared" si="0"/>
        <v>-3776</v>
      </c>
      <c r="E35" s="71">
        <v>2513931</v>
      </c>
      <c r="F35" s="60"/>
      <c r="G35" s="65"/>
    </row>
    <row r="36" spans="1:7" s="23" customFormat="1" x14ac:dyDescent="0.35">
      <c r="A36" s="31"/>
      <c r="B36" s="79" t="s">
        <v>119</v>
      </c>
      <c r="C36" s="71"/>
      <c r="D36" s="69">
        <f t="shared" si="0"/>
        <v>0</v>
      </c>
      <c r="E36" s="71"/>
      <c r="F36" s="60"/>
      <c r="G36" s="65"/>
    </row>
    <row r="37" spans="1:7" s="23" customFormat="1" x14ac:dyDescent="0.35">
      <c r="A37" s="31">
        <v>671113</v>
      </c>
      <c r="B37" s="54" t="s">
        <v>120</v>
      </c>
      <c r="C37" s="71">
        <v>279746</v>
      </c>
      <c r="D37" s="69">
        <f t="shared" si="0"/>
        <v>-420</v>
      </c>
      <c r="E37" s="71">
        <v>279326</v>
      </c>
      <c r="F37" s="60"/>
      <c r="G37" s="65"/>
    </row>
    <row r="38" spans="1:7" s="23" customFormat="1" x14ac:dyDescent="0.35">
      <c r="A38" s="31" t="s">
        <v>65</v>
      </c>
      <c r="B38" s="54" t="s">
        <v>121</v>
      </c>
      <c r="C38" s="71"/>
      <c r="D38" s="69"/>
      <c r="E38" s="71"/>
      <c r="F38" s="60"/>
      <c r="G38" s="65"/>
    </row>
    <row r="39" spans="1:7" s="23" customFormat="1" x14ac:dyDescent="0.35">
      <c r="A39" s="31"/>
      <c r="B39" s="54"/>
      <c r="C39" s="71"/>
      <c r="D39" s="69"/>
      <c r="E39" s="71"/>
      <c r="F39" s="60"/>
      <c r="G39" s="65"/>
    </row>
    <row r="40" spans="1:7" s="24" customFormat="1" x14ac:dyDescent="0.35">
      <c r="A40" s="53" t="s">
        <v>229</v>
      </c>
      <c r="B40" s="53" t="s">
        <v>10</v>
      </c>
      <c r="C40" s="73">
        <f>C41+C46</f>
        <v>937000</v>
      </c>
      <c r="D40" s="63">
        <f t="shared" si="0"/>
        <v>-195000</v>
      </c>
      <c r="E40" s="73">
        <f>E41+E46</f>
        <v>742000</v>
      </c>
      <c r="F40" s="73"/>
      <c r="G40" s="65"/>
    </row>
    <row r="41" spans="1:7" s="24" customFormat="1" x14ac:dyDescent="0.35">
      <c r="A41" s="53">
        <v>6631</v>
      </c>
      <c r="B41" s="53" t="s">
        <v>11</v>
      </c>
      <c r="C41" s="73">
        <f>C42+C43+C44</f>
        <v>912000</v>
      </c>
      <c r="D41" s="63">
        <f t="shared" si="0"/>
        <v>-200000</v>
      </c>
      <c r="E41" s="73">
        <f>E42+E43+E44</f>
        <v>712000</v>
      </c>
      <c r="F41" s="73"/>
      <c r="G41" s="65"/>
    </row>
    <row r="42" spans="1:7" s="23" customFormat="1" x14ac:dyDescent="0.35">
      <c r="A42" s="54">
        <v>663121</v>
      </c>
      <c r="B42" s="31" t="s">
        <v>123</v>
      </c>
      <c r="C42" s="69">
        <v>900000</v>
      </c>
      <c r="D42" s="69">
        <f t="shared" si="0"/>
        <v>-200000</v>
      </c>
      <c r="E42" s="69">
        <v>700000</v>
      </c>
      <c r="F42" s="60"/>
      <c r="G42" s="65"/>
    </row>
    <row r="43" spans="1:7" s="23" customFormat="1" x14ac:dyDescent="0.35">
      <c r="A43" s="54">
        <v>663122</v>
      </c>
      <c r="B43" s="31" t="s">
        <v>158</v>
      </c>
      <c r="C43" s="71">
        <v>12000</v>
      </c>
      <c r="D43" s="69">
        <f t="shared" si="0"/>
        <v>0</v>
      </c>
      <c r="E43" s="71">
        <v>12000</v>
      </c>
      <c r="F43" s="60"/>
      <c r="G43" s="65"/>
    </row>
    <row r="44" spans="1:7" s="23" customFormat="1" x14ac:dyDescent="0.35">
      <c r="A44" s="54">
        <v>663141</v>
      </c>
      <c r="B44" s="31" t="s">
        <v>124</v>
      </c>
      <c r="C44" s="71">
        <v>0</v>
      </c>
      <c r="D44" s="69">
        <f t="shared" si="0"/>
        <v>0</v>
      </c>
      <c r="E44" s="71">
        <v>0</v>
      </c>
      <c r="F44" s="60"/>
      <c r="G44" s="65"/>
    </row>
    <row r="45" spans="1:7" s="23" customFormat="1" x14ac:dyDescent="0.35">
      <c r="A45" s="54"/>
      <c r="B45" s="31"/>
      <c r="C45" s="71"/>
      <c r="D45" s="63"/>
      <c r="E45" s="71"/>
      <c r="F45" s="60"/>
      <c r="G45" s="65"/>
    </row>
    <row r="46" spans="1:7" s="24" customFormat="1" x14ac:dyDescent="0.35">
      <c r="A46" s="80">
        <v>6632</v>
      </c>
      <c r="B46" s="53" t="s">
        <v>180</v>
      </c>
      <c r="C46" s="73">
        <f>C47</f>
        <v>25000</v>
      </c>
      <c r="D46" s="63">
        <f t="shared" si="0"/>
        <v>5000</v>
      </c>
      <c r="E46" s="73">
        <f>E47</f>
        <v>30000</v>
      </c>
      <c r="F46" s="73"/>
      <c r="G46" s="65"/>
    </row>
    <row r="47" spans="1:7" s="23" customFormat="1" ht="30" x14ac:dyDescent="0.35">
      <c r="A47" s="79">
        <v>66322</v>
      </c>
      <c r="B47" s="33" t="s">
        <v>204</v>
      </c>
      <c r="C47" s="71">
        <v>25000</v>
      </c>
      <c r="D47" s="69">
        <f t="shared" si="0"/>
        <v>5000</v>
      </c>
      <c r="E47" s="71">
        <v>30000</v>
      </c>
      <c r="F47" s="65"/>
      <c r="G47" s="65"/>
    </row>
    <row r="48" spans="1:7" s="23" customFormat="1" x14ac:dyDescent="0.35">
      <c r="A48" s="31"/>
      <c r="B48" s="54"/>
      <c r="C48" s="71"/>
      <c r="D48" s="63"/>
      <c r="E48" s="71"/>
      <c r="F48" s="60"/>
      <c r="G48" s="65"/>
    </row>
    <row r="49" spans="1:7" s="24" customFormat="1" ht="30" x14ac:dyDescent="0.35">
      <c r="A49" s="76" t="s">
        <v>230</v>
      </c>
      <c r="B49" s="81" t="s">
        <v>126</v>
      </c>
      <c r="C49" s="63">
        <f>C51</f>
        <v>50000</v>
      </c>
      <c r="D49" s="63">
        <f t="shared" si="0"/>
        <v>0</v>
      </c>
      <c r="E49" s="63">
        <f>E51</f>
        <v>50000</v>
      </c>
      <c r="F49" s="63"/>
      <c r="G49" s="65"/>
    </row>
    <row r="50" spans="1:7" s="23" customFormat="1" ht="30" x14ac:dyDescent="0.35">
      <c r="A50" s="31">
        <v>6615</v>
      </c>
      <c r="B50" s="33" t="s">
        <v>126</v>
      </c>
      <c r="C50" s="69">
        <f>C51</f>
        <v>50000</v>
      </c>
      <c r="D50" s="69">
        <f t="shared" si="0"/>
        <v>0</v>
      </c>
      <c r="E50" s="69">
        <f>E51</f>
        <v>50000</v>
      </c>
      <c r="F50" s="65"/>
      <c r="G50" s="65"/>
    </row>
    <row r="51" spans="1:7" s="43" customFormat="1" ht="30" x14ac:dyDescent="0.35">
      <c r="A51" s="82">
        <v>661511</v>
      </c>
      <c r="B51" s="83" t="s">
        <v>125</v>
      </c>
      <c r="C51" s="71">
        <v>50000</v>
      </c>
      <c r="D51" s="69">
        <f t="shared" si="0"/>
        <v>0</v>
      </c>
      <c r="E51" s="71">
        <v>50000</v>
      </c>
      <c r="F51" s="94"/>
      <c r="G51" s="65"/>
    </row>
    <row r="52" spans="1:7" s="23" customFormat="1" x14ac:dyDescent="0.35">
      <c r="A52" s="84"/>
      <c r="B52" s="54"/>
      <c r="C52" s="71"/>
      <c r="D52" s="63"/>
      <c r="E52" s="71"/>
      <c r="F52" s="60"/>
      <c r="G52" s="65"/>
    </row>
    <row r="53" spans="1:7" s="24" customFormat="1" x14ac:dyDescent="0.35">
      <c r="A53" s="53" t="s">
        <v>231</v>
      </c>
      <c r="B53" s="53" t="s">
        <v>12</v>
      </c>
      <c r="C53" s="73">
        <f>C54</f>
        <v>4000</v>
      </c>
      <c r="D53" s="63">
        <f t="shared" si="0"/>
        <v>0</v>
      </c>
      <c r="E53" s="73">
        <f>E54</f>
        <v>4000</v>
      </c>
      <c r="F53" s="73"/>
      <c r="G53" s="65"/>
    </row>
    <row r="54" spans="1:7" s="24" customFormat="1" x14ac:dyDescent="0.35">
      <c r="A54" s="53">
        <v>6413</v>
      </c>
      <c r="B54" s="53" t="s">
        <v>13</v>
      </c>
      <c r="C54" s="73">
        <f>C55</f>
        <v>4000</v>
      </c>
      <c r="D54" s="69">
        <f t="shared" si="0"/>
        <v>0</v>
      </c>
      <c r="E54" s="73">
        <f>E55</f>
        <v>4000</v>
      </c>
      <c r="F54" s="73"/>
      <c r="G54" s="65"/>
    </row>
    <row r="55" spans="1:7" s="23" customFormat="1" x14ac:dyDescent="0.35">
      <c r="A55" s="54">
        <v>641320</v>
      </c>
      <c r="B55" s="31" t="s">
        <v>127</v>
      </c>
      <c r="C55" s="71">
        <v>4000</v>
      </c>
      <c r="D55" s="69">
        <f t="shared" si="0"/>
        <v>0</v>
      </c>
      <c r="E55" s="71">
        <v>4000</v>
      </c>
      <c r="F55" s="60"/>
      <c r="G55" s="65"/>
    </row>
    <row r="56" spans="1:7" s="23" customFormat="1" x14ac:dyDescent="0.35">
      <c r="A56" s="54"/>
      <c r="B56" s="31"/>
      <c r="C56" s="71"/>
      <c r="D56" s="63"/>
      <c r="E56" s="71"/>
      <c r="F56" s="60"/>
      <c r="G56" s="65"/>
    </row>
    <row r="57" spans="1:7" s="8" customFormat="1" x14ac:dyDescent="0.3">
      <c r="A57" s="76" t="s">
        <v>232</v>
      </c>
      <c r="B57" s="76" t="s">
        <v>14</v>
      </c>
      <c r="C57" s="77">
        <f>C58</f>
        <v>21000</v>
      </c>
      <c r="D57" s="63">
        <f t="shared" si="0"/>
        <v>0</v>
      </c>
      <c r="E57" s="77">
        <f>E58</f>
        <v>21000</v>
      </c>
      <c r="F57" s="77"/>
      <c r="G57" s="65"/>
    </row>
    <row r="58" spans="1:7" s="8" customFormat="1" x14ac:dyDescent="0.3">
      <c r="A58" s="76">
        <v>6831</v>
      </c>
      <c r="B58" s="76" t="s">
        <v>14</v>
      </c>
      <c r="C58" s="77">
        <f>C59+C60+C61</f>
        <v>21000</v>
      </c>
      <c r="D58" s="63">
        <f t="shared" si="0"/>
        <v>0</v>
      </c>
      <c r="E58" s="77">
        <f>E59+E60+E61</f>
        <v>21000</v>
      </c>
      <c r="F58" s="77"/>
      <c r="G58" s="65"/>
    </row>
    <row r="59" spans="1:7" s="25" customFormat="1" x14ac:dyDescent="0.3">
      <c r="A59" s="79">
        <v>683110</v>
      </c>
      <c r="B59" s="79" t="s">
        <v>184</v>
      </c>
      <c r="C59" s="86">
        <v>500</v>
      </c>
      <c r="D59" s="69">
        <f t="shared" si="0"/>
        <v>0</v>
      </c>
      <c r="E59" s="86">
        <v>500</v>
      </c>
      <c r="F59" s="87"/>
      <c r="G59" s="65"/>
    </row>
    <row r="60" spans="1:7" s="25" customFormat="1" x14ac:dyDescent="0.3">
      <c r="A60" s="79">
        <v>683111</v>
      </c>
      <c r="B60" s="79" t="s">
        <v>182</v>
      </c>
      <c r="C60" s="86">
        <v>2500</v>
      </c>
      <c r="D60" s="69">
        <f t="shared" si="0"/>
        <v>0</v>
      </c>
      <c r="E60" s="86">
        <v>2500</v>
      </c>
      <c r="F60" s="87"/>
      <c r="G60" s="65"/>
    </row>
    <row r="61" spans="1:7" s="25" customFormat="1" x14ac:dyDescent="0.3">
      <c r="A61" s="79">
        <v>683112</v>
      </c>
      <c r="B61" s="79" t="s">
        <v>183</v>
      </c>
      <c r="C61" s="86">
        <v>18000</v>
      </c>
      <c r="D61" s="69">
        <f t="shared" si="0"/>
        <v>0</v>
      </c>
      <c r="E61" s="86">
        <v>18000</v>
      </c>
      <c r="F61" s="87"/>
      <c r="G61" s="65"/>
    </row>
    <row r="62" spans="1:7" s="25" customFormat="1" x14ac:dyDescent="0.3">
      <c r="A62" s="79"/>
      <c r="B62" s="79"/>
      <c r="C62" s="86"/>
      <c r="D62" s="63"/>
      <c r="E62" s="86"/>
      <c r="F62" s="87"/>
      <c r="G62" s="65"/>
    </row>
    <row r="63" spans="1:7" s="42" customFormat="1" ht="16.8" x14ac:dyDescent="0.3">
      <c r="A63" s="76">
        <v>9</v>
      </c>
      <c r="B63" s="76" t="s">
        <v>177</v>
      </c>
      <c r="C63" s="77">
        <f>C65</f>
        <v>350000</v>
      </c>
      <c r="D63" s="63">
        <f t="shared" si="0"/>
        <v>320953.96999999997</v>
      </c>
      <c r="E63" s="77">
        <f>E65</f>
        <v>670953.97</v>
      </c>
      <c r="F63" s="77"/>
      <c r="G63" s="65"/>
    </row>
    <row r="64" spans="1:7" s="42" customFormat="1" ht="16.8" x14ac:dyDescent="0.3">
      <c r="A64" s="76"/>
      <c r="B64" s="76"/>
      <c r="C64" s="77"/>
      <c r="D64" s="63"/>
      <c r="E64" s="77"/>
      <c r="F64" s="85"/>
      <c r="G64" s="65"/>
    </row>
    <row r="65" spans="1:55" s="24" customFormat="1" x14ac:dyDescent="0.35">
      <c r="A65" s="88" t="s">
        <v>233</v>
      </c>
      <c r="B65" s="88" t="s">
        <v>17</v>
      </c>
      <c r="C65" s="73">
        <f>C66</f>
        <v>350000</v>
      </c>
      <c r="D65" s="63">
        <f t="shared" si="0"/>
        <v>320953.96999999997</v>
      </c>
      <c r="E65" s="73">
        <f>E66</f>
        <v>670953.97</v>
      </c>
      <c r="F65" s="73"/>
      <c r="G65" s="65"/>
    </row>
    <row r="66" spans="1:55" s="36" customFormat="1" x14ac:dyDescent="0.35">
      <c r="A66" s="89">
        <v>9212</v>
      </c>
      <c r="B66" s="89" t="s">
        <v>18</v>
      </c>
      <c r="C66" s="90">
        <f>C67</f>
        <v>350000</v>
      </c>
      <c r="D66" s="69">
        <f t="shared" si="0"/>
        <v>320953.96999999997</v>
      </c>
      <c r="E66" s="90">
        <f>E67</f>
        <v>670953.97</v>
      </c>
      <c r="F66" s="91"/>
      <c r="G66" s="65"/>
    </row>
    <row r="67" spans="1:55" s="28" customFormat="1" ht="16.2" thickBot="1" x14ac:dyDescent="0.4">
      <c r="A67" s="154" t="s">
        <v>173</v>
      </c>
      <c r="B67" s="153"/>
      <c r="C67" s="156">
        <v>350000</v>
      </c>
      <c r="D67" s="157">
        <f t="shared" si="0"/>
        <v>320953.96999999997</v>
      </c>
      <c r="E67" s="156">
        <v>670953.97</v>
      </c>
      <c r="F67" s="93"/>
      <c r="G67" s="65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</row>
    <row r="68" spans="1:55" s="45" customFormat="1" ht="18" thickBot="1" x14ac:dyDescent="0.5">
      <c r="A68" s="155"/>
      <c r="B68" s="160" t="s">
        <v>16</v>
      </c>
      <c r="C68" s="159">
        <f>C9+C63</f>
        <v>5828046</v>
      </c>
      <c r="D68" s="158">
        <f t="shared" si="0"/>
        <v>88094.969999999739</v>
      </c>
      <c r="E68" s="161">
        <f>E9+E63</f>
        <v>5916140.9699999997</v>
      </c>
      <c r="F68" s="151"/>
      <c r="G68" s="152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</row>
    <row r="69" spans="1:55" s="23" customFormat="1" ht="16.8" x14ac:dyDescent="0.35">
      <c r="A69" s="11"/>
      <c r="C69" s="27"/>
      <c r="D69" s="27"/>
      <c r="E69" s="27"/>
      <c r="F69" s="49"/>
      <c r="G69" s="49"/>
    </row>
    <row r="70" spans="1:55" s="23" customFormat="1" ht="16.8" x14ac:dyDescent="0.35">
      <c r="B70" s="9"/>
      <c r="C70" s="46"/>
      <c r="D70" s="46"/>
      <c r="E70" s="143"/>
      <c r="F70" s="49"/>
      <c r="G70" s="49"/>
    </row>
    <row r="71" spans="1:55" s="23" customFormat="1" ht="16.8" x14ac:dyDescent="0.35">
      <c r="B71" s="9"/>
      <c r="D71" s="4"/>
      <c r="F71" s="49"/>
      <c r="G71" s="49"/>
    </row>
    <row r="72" spans="1:55" s="23" customFormat="1" ht="16.8" x14ac:dyDescent="0.35">
      <c r="B72" s="9"/>
      <c r="C72" s="145"/>
      <c r="D72" s="144"/>
      <c r="E72" s="47"/>
      <c r="F72" s="49"/>
      <c r="G72" s="49"/>
    </row>
    <row r="73" spans="1:55" s="23" customFormat="1" ht="16.8" x14ac:dyDescent="0.35">
      <c r="B73" s="9"/>
      <c r="C73" s="3"/>
      <c r="D73" s="3"/>
      <c r="E73" s="3"/>
      <c r="F73" s="49"/>
      <c r="G73" s="49"/>
    </row>
    <row r="74" spans="1:55" x14ac:dyDescent="0.35">
      <c r="A74" s="4"/>
      <c r="B74" s="4"/>
      <c r="C74" s="1"/>
      <c r="D74" s="4"/>
      <c r="E74" s="23"/>
    </row>
    <row r="75" spans="1:55" x14ac:dyDescent="0.35">
      <c r="A75" s="4"/>
      <c r="B75" s="4"/>
      <c r="C75" s="1"/>
      <c r="D75" s="4"/>
      <c r="E75" s="23"/>
    </row>
    <row r="76" spans="1:55" x14ac:dyDescent="0.35">
      <c r="A76" s="4"/>
      <c r="B76" s="4"/>
      <c r="C76" s="1"/>
      <c r="D76" s="4"/>
      <c r="E76" s="23"/>
    </row>
    <row r="77" spans="1:55" x14ac:dyDescent="0.35">
      <c r="A77" s="4"/>
      <c r="B77" s="4"/>
      <c r="C77" s="1"/>
      <c r="D77" s="23"/>
      <c r="E77" s="23"/>
    </row>
    <row r="78" spans="1:55" x14ac:dyDescent="0.35">
      <c r="A78" s="4"/>
      <c r="B78" s="4"/>
      <c r="C78" s="1"/>
      <c r="D78" s="23"/>
      <c r="E78" s="23"/>
    </row>
    <row r="79" spans="1:55" x14ac:dyDescent="0.35">
      <c r="A79" s="4"/>
      <c r="B79" s="4"/>
      <c r="C79" s="1"/>
      <c r="D79" s="23"/>
      <c r="E79" s="23"/>
    </row>
    <row r="80" spans="1:55" x14ac:dyDescent="0.35">
      <c r="A80" s="4"/>
      <c r="B80" s="4"/>
      <c r="C80" s="1"/>
      <c r="D80" s="23"/>
      <c r="E80" s="23"/>
    </row>
    <row r="81" spans="1:5" x14ac:dyDescent="0.35">
      <c r="A81" s="4"/>
      <c r="B81" s="4"/>
      <c r="C81" s="1"/>
      <c r="D81" s="23"/>
      <c r="E81" s="23"/>
    </row>
    <row r="82" spans="1:5" ht="16.8" x14ac:dyDescent="0.35">
      <c r="A82" s="7"/>
    </row>
    <row r="83" spans="1:5" ht="16.8" x14ac:dyDescent="0.35">
      <c r="A83" s="2"/>
      <c r="B83" s="2"/>
    </row>
    <row r="85" spans="1:5" ht="16.8" x14ac:dyDescent="0.35">
      <c r="A85" s="9"/>
    </row>
    <row r="86" spans="1:5" ht="16.8" x14ac:dyDescent="0.35">
      <c r="A86" s="11"/>
    </row>
    <row r="87" spans="1:5" ht="16.8" x14ac:dyDescent="0.35">
      <c r="A87" s="11"/>
    </row>
    <row r="88" spans="1:5" ht="16.8" x14ac:dyDescent="0.35">
      <c r="A88" s="2"/>
      <c r="B88" s="2"/>
    </row>
    <row r="89" spans="1:5" ht="16.8" x14ac:dyDescent="0.35">
      <c r="A89" s="12"/>
    </row>
    <row r="90" spans="1:5" ht="16.8" x14ac:dyDescent="0.35">
      <c r="A90" s="2"/>
      <c r="B90" s="2"/>
    </row>
    <row r="95" spans="1:5" x14ac:dyDescent="0.35">
      <c r="C95" s="37"/>
      <c r="D95" s="37"/>
      <c r="E95" s="37"/>
    </row>
    <row r="97" spans="1:7" ht="16.8" x14ac:dyDescent="0.35">
      <c r="A97" s="13"/>
    </row>
    <row r="98" spans="1:7" ht="16.8" x14ac:dyDescent="0.35">
      <c r="A98" s="2"/>
      <c r="B98" s="2"/>
    </row>
    <row r="99" spans="1:7" ht="16.8" x14ac:dyDescent="0.35">
      <c r="B99" s="9"/>
    </row>
    <row r="100" spans="1:7" ht="16.8" x14ac:dyDescent="0.35">
      <c r="A100" s="11"/>
    </row>
    <row r="101" spans="1:7" ht="16.8" x14ac:dyDescent="0.35">
      <c r="A101" s="2"/>
      <c r="B101" s="2"/>
    </row>
    <row r="102" spans="1:7" x14ac:dyDescent="0.35">
      <c r="C102" s="3"/>
      <c r="D102" s="3"/>
      <c r="E102" s="3"/>
    </row>
    <row r="103" spans="1:7" ht="16.8" x14ac:dyDescent="0.35">
      <c r="F103" s="51"/>
      <c r="G103" s="51"/>
    </row>
    <row r="104" spans="1:7" x14ac:dyDescent="0.35">
      <c r="C104" s="3"/>
      <c r="D104" s="3"/>
      <c r="E104" s="3"/>
    </row>
    <row r="105" spans="1:7" x14ac:dyDescent="0.35">
      <c r="C105" s="3"/>
      <c r="D105" s="3"/>
      <c r="E105" s="3"/>
    </row>
    <row r="106" spans="1:7" ht="16.8" x14ac:dyDescent="0.35">
      <c r="A106" s="11"/>
    </row>
    <row r="107" spans="1:7" ht="16.8" x14ac:dyDescent="0.35">
      <c r="A107" s="2"/>
      <c r="B107" s="2"/>
    </row>
    <row r="108" spans="1:7" ht="16.8" x14ac:dyDescent="0.35">
      <c r="A108" s="2"/>
    </row>
    <row r="109" spans="1:7" ht="16.8" x14ac:dyDescent="0.35">
      <c r="A109" s="2"/>
      <c r="B109" s="2"/>
    </row>
    <row r="111" spans="1:7" x14ac:dyDescent="0.35">
      <c r="C111" s="3"/>
      <c r="D111" s="3"/>
      <c r="E111" s="3"/>
    </row>
    <row r="114" spans="1:7" ht="16.8" x14ac:dyDescent="0.35">
      <c r="A114" s="9"/>
    </row>
    <row r="115" spans="1:7" ht="16.8" x14ac:dyDescent="0.35">
      <c r="A115" s="11"/>
    </row>
    <row r="116" spans="1:7" ht="16.8" x14ac:dyDescent="0.35">
      <c r="A116" s="2"/>
      <c r="B116" s="2"/>
    </row>
    <row r="117" spans="1:7" ht="16.8" x14ac:dyDescent="0.35">
      <c r="B117" s="9"/>
      <c r="C117" s="3"/>
      <c r="D117" s="3"/>
      <c r="E117" s="3"/>
    </row>
    <row r="118" spans="1:7" ht="16.8" x14ac:dyDescent="0.35">
      <c r="A118" s="11"/>
    </row>
    <row r="119" spans="1:7" ht="16.8" x14ac:dyDescent="0.35">
      <c r="A119" s="11"/>
    </row>
    <row r="120" spans="1:7" ht="16.8" x14ac:dyDescent="0.35">
      <c r="A120" s="11"/>
    </row>
    <row r="121" spans="1:7" ht="16.8" x14ac:dyDescent="0.35">
      <c r="A121" s="9"/>
      <c r="B121" s="2"/>
    </row>
    <row r="122" spans="1:7" ht="16.8" x14ac:dyDescent="0.35">
      <c r="F122" s="51"/>
      <c r="G122" s="51"/>
    </row>
    <row r="124" spans="1:7" x14ac:dyDescent="0.35">
      <c r="C124" s="3"/>
      <c r="D124" s="3"/>
      <c r="E124" s="3"/>
    </row>
    <row r="125" spans="1:7" ht="16.8" x14ac:dyDescent="0.35">
      <c r="A125" s="11"/>
    </row>
    <row r="126" spans="1:7" ht="16.8" x14ac:dyDescent="0.35">
      <c r="A126" s="2"/>
      <c r="B126" s="2"/>
      <c r="C126" s="20"/>
      <c r="D126" s="20"/>
      <c r="E126" s="20"/>
    </row>
    <row r="127" spans="1:7" x14ac:dyDescent="0.35">
      <c r="C127" s="3"/>
      <c r="D127" s="3"/>
      <c r="E127" s="3"/>
    </row>
    <row r="128" spans="1:7" ht="16.8" x14ac:dyDescent="0.35">
      <c r="F128" s="51"/>
      <c r="G128" s="51"/>
    </row>
    <row r="130" spans="1:7" ht="16.8" x14ac:dyDescent="0.35">
      <c r="A130" s="2"/>
      <c r="B130" s="2"/>
    </row>
    <row r="132" spans="1:7" ht="16.8" x14ac:dyDescent="0.35">
      <c r="A132" s="14"/>
      <c r="C132" s="37"/>
      <c r="D132" s="37"/>
      <c r="E132" s="37"/>
    </row>
    <row r="134" spans="1:7" ht="16.8" x14ac:dyDescent="0.35">
      <c r="A134" s="15"/>
    </row>
    <row r="136" spans="1:7" ht="16.8" x14ac:dyDescent="0.35">
      <c r="A136" s="14"/>
    </row>
    <row r="137" spans="1:7" ht="16.8" x14ac:dyDescent="0.35">
      <c r="A137" s="16"/>
    </row>
    <row r="138" spans="1:7" ht="16.8" x14ac:dyDescent="0.35">
      <c r="A138" s="2"/>
      <c r="B138" s="2"/>
    </row>
    <row r="139" spans="1:7" x14ac:dyDescent="0.35">
      <c r="C139" s="3"/>
      <c r="D139" s="3"/>
      <c r="E139" s="3"/>
    </row>
    <row r="141" spans="1:7" ht="16.8" x14ac:dyDescent="0.35">
      <c r="A141" s="11"/>
    </row>
    <row r="142" spans="1:7" ht="16.8" x14ac:dyDescent="0.35">
      <c r="B142" s="2"/>
    </row>
    <row r="143" spans="1:7" ht="16.8" x14ac:dyDescent="0.35">
      <c r="F143" s="52"/>
      <c r="G143" s="52"/>
    </row>
    <row r="144" spans="1:7" x14ac:dyDescent="0.35">
      <c r="C144" s="3"/>
      <c r="D144" s="3"/>
      <c r="E144" s="3"/>
    </row>
    <row r="145" spans="1:5" ht="16.8" x14ac:dyDescent="0.35">
      <c r="A145" s="11"/>
    </row>
    <row r="146" spans="1:5" ht="16.8" x14ac:dyDescent="0.35">
      <c r="A146" s="2"/>
      <c r="B146" s="2"/>
      <c r="C146" s="20"/>
      <c r="D146" s="20"/>
      <c r="E146" s="20"/>
    </row>
    <row r="147" spans="1:5" ht="16.8" x14ac:dyDescent="0.35">
      <c r="A147" s="12"/>
    </row>
    <row r="148" spans="1:5" ht="16.8" x14ac:dyDescent="0.35">
      <c r="A148" s="5"/>
      <c r="B148" s="5"/>
    </row>
    <row r="149" spans="1:5" x14ac:dyDescent="0.35">
      <c r="C149" s="3"/>
      <c r="D149" s="3"/>
      <c r="E149" s="3"/>
    </row>
    <row r="152" spans="1:5" ht="16.8" x14ac:dyDescent="0.35">
      <c r="A152" s="9"/>
    </row>
    <row r="153" spans="1:5" ht="16.8" x14ac:dyDescent="0.35">
      <c r="A153" s="2"/>
      <c r="B153" s="2"/>
    </row>
    <row r="161" spans="1:5" ht="16.8" x14ac:dyDescent="0.35">
      <c r="A161" s="11"/>
    </row>
    <row r="162" spans="1:5" ht="16.8" x14ac:dyDescent="0.35">
      <c r="A162" s="2"/>
      <c r="B162" s="2"/>
    </row>
    <row r="164" spans="1:5" ht="16.8" x14ac:dyDescent="0.35">
      <c r="A164" s="11"/>
    </row>
    <row r="165" spans="1:5" ht="16.8" x14ac:dyDescent="0.35">
      <c r="A165" s="2"/>
      <c r="B165" s="2"/>
      <c r="C165" s="20"/>
      <c r="D165" s="20"/>
      <c r="E165" s="20"/>
    </row>
    <row r="166" spans="1:5" ht="16.8" x14ac:dyDescent="0.35">
      <c r="B166" s="9"/>
    </row>
    <row r="167" spans="1:5" ht="16.8" x14ac:dyDescent="0.35">
      <c r="A167" s="9"/>
      <c r="B167" s="9"/>
    </row>
    <row r="168" spans="1:5" ht="16.8" x14ac:dyDescent="0.35">
      <c r="A168" s="11"/>
    </row>
    <row r="169" spans="1:5" ht="16.8" x14ac:dyDescent="0.35">
      <c r="A169" s="2"/>
      <c r="B169" s="2"/>
    </row>
    <row r="170" spans="1:5" ht="16.8" x14ac:dyDescent="0.35">
      <c r="A170" s="15"/>
    </row>
    <row r="171" spans="1:5" ht="16.8" x14ac:dyDescent="0.35">
      <c r="A171" s="7"/>
    </row>
    <row r="172" spans="1:5" ht="16.8" x14ac:dyDescent="0.35">
      <c r="A172" s="2"/>
      <c r="B172" s="2"/>
      <c r="C172" s="38"/>
      <c r="D172" s="38"/>
      <c r="E172" s="38"/>
    </row>
    <row r="173" spans="1:5" x14ac:dyDescent="0.35">
      <c r="C173" s="3"/>
      <c r="D173" s="3"/>
      <c r="E173" s="3"/>
    </row>
    <row r="176" spans="1:5" ht="16.8" x14ac:dyDescent="0.35">
      <c r="A176" s="9"/>
      <c r="B176" s="9"/>
    </row>
    <row r="177" spans="1:5" ht="16.8" x14ac:dyDescent="0.35">
      <c r="A177" s="9"/>
    </row>
    <row r="178" spans="1:5" ht="16.8" x14ac:dyDescent="0.35">
      <c r="B178" s="2"/>
    </row>
    <row r="180" spans="1:5" ht="16.8" x14ac:dyDescent="0.35">
      <c r="A180" s="9"/>
    </row>
    <row r="181" spans="1:5" ht="16.8" x14ac:dyDescent="0.35">
      <c r="A181" s="2"/>
      <c r="B181" s="2"/>
      <c r="C181" s="20"/>
      <c r="D181" s="20"/>
      <c r="E181" s="20"/>
    </row>
    <row r="182" spans="1:5" x14ac:dyDescent="0.35">
      <c r="C182" s="3"/>
      <c r="D182" s="3"/>
      <c r="E182" s="3"/>
    </row>
    <row r="185" spans="1:5" x14ac:dyDescent="0.35">
      <c r="C185" s="3"/>
      <c r="D185" s="3"/>
      <c r="E185" s="3"/>
    </row>
    <row r="186" spans="1:5" ht="16.8" x14ac:dyDescent="0.35">
      <c r="B186" s="9"/>
    </row>
    <row r="187" spans="1:5" ht="16.8" x14ac:dyDescent="0.35">
      <c r="A187" s="11"/>
    </row>
    <row r="188" spans="1:5" ht="16.8" x14ac:dyDescent="0.35">
      <c r="A188" s="2"/>
      <c r="B188" s="2"/>
    </row>
    <row r="189" spans="1:5" ht="16.8" x14ac:dyDescent="0.35">
      <c r="A189" s="7"/>
    </row>
    <row r="190" spans="1:5" ht="16.8" x14ac:dyDescent="0.35">
      <c r="A190" s="2"/>
      <c r="B190" s="2"/>
      <c r="C190" s="20"/>
      <c r="D190" s="20"/>
      <c r="E190" s="20"/>
    </row>
    <row r="194" spans="1:5" ht="16.8" x14ac:dyDescent="0.35">
      <c r="A194" s="14"/>
    </row>
    <row r="195" spans="1:5" ht="16.8" x14ac:dyDescent="0.35">
      <c r="A195" s="2"/>
      <c r="B195" s="2"/>
      <c r="C195" s="20"/>
      <c r="D195" s="20"/>
      <c r="E195" s="20"/>
    </row>
    <row r="196" spans="1:5" x14ac:dyDescent="0.35">
      <c r="C196" s="3"/>
      <c r="D196" s="3"/>
      <c r="E196" s="3"/>
    </row>
    <row r="197" spans="1:5" ht="16.8" x14ac:dyDescent="0.35">
      <c r="A197" s="11"/>
    </row>
    <row r="198" spans="1:5" ht="16.8" x14ac:dyDescent="0.35">
      <c r="A198" s="2"/>
      <c r="B198" s="2"/>
    </row>
    <row r="200" spans="1:5" ht="16.8" x14ac:dyDescent="0.35">
      <c r="A200" s="11"/>
    </row>
    <row r="201" spans="1:5" ht="16.8" x14ac:dyDescent="0.35">
      <c r="A201" s="2"/>
      <c r="B201" s="2"/>
    </row>
    <row r="202" spans="1:5" ht="16.8" x14ac:dyDescent="0.35">
      <c r="A202" s="2"/>
    </row>
    <row r="203" spans="1:5" ht="16.8" x14ac:dyDescent="0.35">
      <c r="A203" s="2"/>
      <c r="B203" s="2"/>
    </row>
    <row r="204" spans="1:5" ht="16.8" x14ac:dyDescent="0.35">
      <c r="B204" s="9"/>
    </row>
    <row r="205" spans="1:5" ht="16.8" x14ac:dyDescent="0.35">
      <c r="A205" s="9"/>
    </row>
    <row r="206" spans="1:5" ht="16.8" x14ac:dyDescent="0.35">
      <c r="A206" s="2"/>
      <c r="B206" s="2"/>
    </row>
    <row r="207" spans="1:5" ht="16.8" x14ac:dyDescent="0.35">
      <c r="B207" s="9"/>
    </row>
    <row r="208" spans="1:5" ht="16.8" x14ac:dyDescent="0.35">
      <c r="A208" s="2"/>
    </row>
    <row r="209" spans="1:5" ht="16.8" x14ac:dyDescent="0.35">
      <c r="A209" s="2"/>
      <c r="B209" s="2"/>
    </row>
    <row r="210" spans="1:5" ht="16.8" x14ac:dyDescent="0.35">
      <c r="A210" s="2"/>
    </row>
    <row r="211" spans="1:5" ht="16.8" x14ac:dyDescent="0.35">
      <c r="A211" s="2"/>
      <c r="B211" s="2"/>
      <c r="C211" s="20"/>
      <c r="D211" s="20"/>
      <c r="E211" s="20"/>
    </row>
    <row r="212" spans="1:5" ht="16.8" x14ac:dyDescent="0.35">
      <c r="B212" s="9"/>
    </row>
    <row r="213" spans="1:5" ht="16.8" x14ac:dyDescent="0.35">
      <c r="A213" s="15"/>
      <c r="B213" s="15"/>
    </row>
    <row r="214" spans="1:5" ht="16.8" x14ac:dyDescent="0.35">
      <c r="A214" s="9"/>
      <c r="B214" s="9"/>
    </row>
    <row r="215" spans="1:5" ht="16.8" x14ac:dyDescent="0.35">
      <c r="A215" s="9"/>
    </row>
    <row r="216" spans="1:5" ht="16.8" x14ac:dyDescent="0.35">
      <c r="A216" s="2"/>
      <c r="B216" s="2"/>
    </row>
    <row r="217" spans="1:5" ht="16.8" x14ac:dyDescent="0.35">
      <c r="B217" s="9"/>
    </row>
    <row r="218" spans="1:5" ht="16.8" x14ac:dyDescent="0.35">
      <c r="A218" s="2"/>
    </row>
    <row r="219" spans="1:5" ht="16.8" x14ac:dyDescent="0.35">
      <c r="A219" s="2"/>
    </row>
    <row r="220" spans="1:5" ht="16.8" x14ac:dyDescent="0.35">
      <c r="A220" s="2"/>
      <c r="B220" s="2"/>
      <c r="C220" s="20"/>
      <c r="D220" s="20"/>
      <c r="E220" s="20"/>
    </row>
    <row r="221" spans="1:5" ht="16.8" x14ac:dyDescent="0.35">
      <c r="A221" s="7"/>
    </row>
    <row r="222" spans="1:5" ht="16.8" x14ac:dyDescent="0.35">
      <c r="A222" s="2"/>
      <c r="B222" s="2"/>
    </row>
    <row r="223" spans="1:5" ht="16.8" x14ac:dyDescent="0.35">
      <c r="B223" s="9"/>
    </row>
    <row r="224" spans="1:5" ht="16.8" x14ac:dyDescent="0.35">
      <c r="A224" s="9"/>
      <c r="B224" s="9"/>
      <c r="C224" s="3"/>
      <c r="D224" s="3"/>
      <c r="E224" s="3"/>
    </row>
    <row r="225" spans="1:9" ht="16.8" x14ac:dyDescent="0.35">
      <c r="A225" s="2"/>
      <c r="B225" s="2"/>
    </row>
    <row r="226" spans="1:9" ht="16.8" x14ac:dyDescent="0.35">
      <c r="B226" s="9"/>
    </row>
    <row r="227" spans="1:9" ht="16.8" x14ac:dyDescent="0.35">
      <c r="B227" s="9"/>
    </row>
    <row r="228" spans="1:9" ht="16.8" x14ac:dyDescent="0.35">
      <c r="A228" s="9"/>
      <c r="B228" s="9"/>
    </row>
    <row r="229" spans="1:9" ht="16.8" x14ac:dyDescent="0.35">
      <c r="A229" s="11"/>
    </row>
    <row r="230" spans="1:9" ht="16.8" x14ac:dyDescent="0.35">
      <c r="A230" s="2"/>
      <c r="B230" s="2"/>
    </row>
    <row r="231" spans="1:9" ht="16.8" x14ac:dyDescent="0.35">
      <c r="B231" s="9"/>
      <c r="C231" s="3"/>
      <c r="D231" s="3"/>
      <c r="E231" s="3"/>
      <c r="H231" s="9"/>
      <c r="I231" s="17"/>
    </row>
    <row r="232" spans="1:9" ht="16.8" x14ac:dyDescent="0.35">
      <c r="A232" s="9"/>
    </row>
    <row r="233" spans="1:9" x14ac:dyDescent="0.35">
      <c r="C233" s="37"/>
      <c r="D233" s="37"/>
      <c r="E233" s="37"/>
    </row>
    <row r="235" spans="1:9" ht="16.8" x14ac:dyDescent="0.35">
      <c r="A235" s="15"/>
    </row>
    <row r="236" spans="1:9" ht="16.8" x14ac:dyDescent="0.35">
      <c r="A236" s="15"/>
    </row>
    <row r="237" spans="1:9" ht="16.8" x14ac:dyDescent="0.35">
      <c r="A237" s="15"/>
    </row>
    <row r="238" spans="1:9" x14ac:dyDescent="0.35">
      <c r="C238" s="3"/>
      <c r="D238" s="3"/>
      <c r="E238" s="3"/>
    </row>
    <row r="240" spans="1:9" ht="16.8" x14ac:dyDescent="0.35">
      <c r="A240" s="10"/>
    </row>
    <row r="241" spans="1:2" ht="16.8" x14ac:dyDescent="0.35">
      <c r="A241" s="18"/>
    </row>
    <row r="243" spans="1:2" ht="16.8" x14ac:dyDescent="0.35">
      <c r="A243" s="19"/>
    </row>
    <row r="244" spans="1:2" ht="16.8" x14ac:dyDescent="0.35">
      <c r="A244" s="2"/>
      <c r="B244" s="2"/>
    </row>
    <row r="245" spans="1:2" ht="16.8" x14ac:dyDescent="0.35">
      <c r="A245" s="2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37"/>
  <sheetViews>
    <sheetView topLeftCell="A199" workbookViewId="0">
      <selection activeCell="I232" sqref="I232"/>
    </sheetView>
  </sheetViews>
  <sheetFormatPr defaultColWidth="8.88671875" defaultRowHeight="15" x14ac:dyDescent="0.3"/>
  <cols>
    <col min="1" max="1" width="2.6640625" style="79" customWidth="1"/>
    <col min="2" max="2" width="10.5546875" style="31" customWidth="1"/>
    <col min="3" max="3" width="9.6640625" style="31" bestFit="1" customWidth="1"/>
    <col min="4" max="4" width="27.33203125" style="53" customWidth="1"/>
    <col min="5" max="5" width="19.77734375" style="31" customWidth="1"/>
    <col min="6" max="6" width="19.109375" style="87" customWidth="1"/>
    <col min="7" max="7" width="16.6640625" style="136" customWidth="1"/>
    <col min="8" max="8" width="18" style="87" customWidth="1"/>
    <col min="9" max="9" width="17.21875" style="96" customWidth="1"/>
    <col min="10" max="10" width="16" style="97" customWidth="1"/>
    <col min="11" max="11" width="8.88671875" style="97"/>
    <col min="12" max="12" width="15" style="97" customWidth="1"/>
    <col min="13" max="16384" width="8.88671875" style="97"/>
  </cols>
  <sheetData>
    <row r="2" spans="1:12" x14ac:dyDescent="0.3">
      <c r="C2" s="95"/>
      <c r="F2" s="85"/>
      <c r="H2" s="85"/>
    </row>
    <row r="3" spans="1:12" ht="15.6" x14ac:dyDescent="0.3">
      <c r="A3" s="79" t="s">
        <v>139</v>
      </c>
      <c r="C3" s="53" t="s">
        <v>19</v>
      </c>
      <c r="F3" s="85" t="s">
        <v>222</v>
      </c>
      <c r="G3" s="162" t="s">
        <v>221</v>
      </c>
      <c r="H3" s="85" t="s">
        <v>205</v>
      </c>
      <c r="I3" s="133"/>
      <c r="J3" s="135"/>
    </row>
    <row r="4" spans="1:12" s="98" customFormat="1" x14ac:dyDescent="0.3">
      <c r="B4" s="99">
        <v>3</v>
      </c>
      <c r="C4" s="99"/>
      <c r="D4" s="99"/>
      <c r="E4" s="99"/>
      <c r="F4" s="74">
        <f>F5+F33+F152</f>
        <v>5162600</v>
      </c>
      <c r="G4" s="73">
        <f>H4-F4</f>
        <v>-17139</v>
      </c>
      <c r="H4" s="74">
        <f>H5+H33+H152</f>
        <v>5145461</v>
      </c>
      <c r="I4" s="74"/>
      <c r="J4" s="132"/>
    </row>
    <row r="5" spans="1:12" s="101" customFormat="1" x14ac:dyDescent="0.3">
      <c r="A5" s="100"/>
      <c r="B5" s="88">
        <v>31</v>
      </c>
      <c r="C5" s="88" t="s">
        <v>140</v>
      </c>
      <c r="D5" s="88"/>
      <c r="E5" s="88"/>
      <c r="F5" s="74">
        <f>F6+F10+F20</f>
        <v>4136300</v>
      </c>
      <c r="G5" s="73">
        <f t="shared" ref="G5:G72" si="0">H5-F5</f>
        <v>-17439</v>
      </c>
      <c r="H5" s="74">
        <f>H6+H10+H20</f>
        <v>4118861</v>
      </c>
      <c r="I5" s="74"/>
      <c r="J5" s="132"/>
    </row>
    <row r="6" spans="1:12" s="101" customFormat="1" x14ac:dyDescent="0.3">
      <c r="A6" s="100"/>
      <c r="B6" s="88" t="s">
        <v>20</v>
      </c>
      <c r="C6" s="88" t="s">
        <v>21</v>
      </c>
      <c r="D6" s="88"/>
      <c r="E6" s="88"/>
      <c r="F6" s="74">
        <f>F8</f>
        <v>3192000</v>
      </c>
      <c r="G6" s="73">
        <f t="shared" si="0"/>
        <v>-25000</v>
      </c>
      <c r="H6" s="74">
        <f>H8</f>
        <v>3167000</v>
      </c>
      <c r="I6" s="74"/>
      <c r="J6" s="132"/>
      <c r="L6" s="146"/>
    </row>
    <row r="7" spans="1:12" s="101" customFormat="1" x14ac:dyDescent="0.3">
      <c r="A7" s="100"/>
      <c r="B7" s="88">
        <v>3111</v>
      </c>
      <c r="C7" s="88" t="s">
        <v>22</v>
      </c>
      <c r="D7" s="88"/>
      <c r="E7" s="88"/>
      <c r="F7" s="74">
        <f>F8</f>
        <v>3192000</v>
      </c>
      <c r="G7" s="73">
        <f t="shared" si="0"/>
        <v>-25000</v>
      </c>
      <c r="H7" s="74">
        <f>H8</f>
        <v>3167000</v>
      </c>
      <c r="I7" s="74"/>
      <c r="J7" s="132"/>
    </row>
    <row r="8" spans="1:12" s="103" customFormat="1" x14ac:dyDescent="0.3">
      <c r="A8" s="82"/>
      <c r="B8" s="92">
        <v>311110</v>
      </c>
      <c r="C8" s="92" t="s">
        <v>208</v>
      </c>
      <c r="D8" s="88"/>
      <c r="E8" s="92"/>
      <c r="F8" s="94">
        <v>3192000</v>
      </c>
      <c r="G8" s="71">
        <f t="shared" si="0"/>
        <v>-25000</v>
      </c>
      <c r="H8" s="94">
        <v>3167000</v>
      </c>
      <c r="I8" s="102"/>
      <c r="J8" s="132"/>
      <c r="L8" s="147"/>
    </row>
    <row r="9" spans="1:12" s="103" customFormat="1" x14ac:dyDescent="0.3">
      <c r="A9" s="82"/>
      <c r="B9" s="92"/>
      <c r="C9" s="92"/>
      <c r="D9" s="88"/>
      <c r="E9" s="92"/>
      <c r="F9" s="94"/>
      <c r="G9" s="71"/>
      <c r="H9" s="94"/>
      <c r="I9" s="102"/>
      <c r="J9" s="132"/>
      <c r="L9" s="147"/>
    </row>
    <row r="10" spans="1:12" s="101" customFormat="1" x14ac:dyDescent="0.3">
      <c r="A10" s="100"/>
      <c r="B10" s="88" t="s">
        <v>23</v>
      </c>
      <c r="C10" s="88" t="s">
        <v>24</v>
      </c>
      <c r="D10" s="88"/>
      <c r="E10" s="88"/>
      <c r="F10" s="74">
        <f>F11</f>
        <v>142300</v>
      </c>
      <c r="G10" s="73">
        <f t="shared" si="0"/>
        <v>21700</v>
      </c>
      <c r="H10" s="74">
        <f>H11</f>
        <v>164000</v>
      </c>
      <c r="I10" s="74"/>
      <c r="J10" s="132"/>
      <c r="L10" s="146"/>
    </row>
    <row r="11" spans="1:12" s="101" customFormat="1" x14ac:dyDescent="0.3">
      <c r="A11" s="100"/>
      <c r="B11" s="99">
        <v>3121</v>
      </c>
      <c r="C11" s="88" t="s">
        <v>24</v>
      </c>
      <c r="D11" s="88"/>
      <c r="E11" s="88"/>
      <c r="F11" s="74">
        <f>F12+F13+F14+F16+F17+F18+F15</f>
        <v>142300</v>
      </c>
      <c r="G11" s="73">
        <f t="shared" si="0"/>
        <v>21700</v>
      </c>
      <c r="H11" s="74">
        <f>H12+H13+H14+H16+H17+H18+H15</f>
        <v>164000</v>
      </c>
      <c r="I11" s="74"/>
      <c r="J11" s="132"/>
      <c r="L11" s="146"/>
    </row>
    <row r="12" spans="1:12" s="103" customFormat="1" x14ac:dyDescent="0.3">
      <c r="A12" s="82"/>
      <c r="B12" s="104">
        <v>31215</v>
      </c>
      <c r="C12" s="92" t="s">
        <v>137</v>
      </c>
      <c r="D12" s="88"/>
      <c r="E12" s="105"/>
      <c r="F12" s="94">
        <v>24000</v>
      </c>
      <c r="G12" s="71">
        <f t="shared" si="0"/>
        <v>14000</v>
      </c>
      <c r="H12" s="94">
        <v>38000</v>
      </c>
      <c r="I12" s="102"/>
      <c r="J12" s="132"/>
      <c r="L12" s="147"/>
    </row>
    <row r="13" spans="1:12" s="103" customFormat="1" x14ac:dyDescent="0.3">
      <c r="A13" s="82"/>
      <c r="B13" s="104">
        <v>31214</v>
      </c>
      <c r="C13" s="92" t="s">
        <v>138</v>
      </c>
      <c r="D13" s="88"/>
      <c r="E13" s="92"/>
      <c r="F13" s="94">
        <v>30000</v>
      </c>
      <c r="G13" s="71">
        <f t="shared" si="0"/>
        <v>6500</v>
      </c>
      <c r="H13" s="94">
        <v>36500</v>
      </c>
      <c r="I13" s="102"/>
      <c r="J13" s="132"/>
      <c r="L13" s="147"/>
    </row>
    <row r="14" spans="1:12" s="103" customFormat="1" x14ac:dyDescent="0.3">
      <c r="A14" s="82"/>
      <c r="B14" s="104">
        <v>31212</v>
      </c>
      <c r="C14" s="92" t="s">
        <v>26</v>
      </c>
      <c r="D14" s="88"/>
      <c r="E14" s="92" t="s">
        <v>27</v>
      </c>
      <c r="F14" s="94">
        <v>12000</v>
      </c>
      <c r="G14" s="71">
        <f t="shared" si="0"/>
        <v>0</v>
      </c>
      <c r="H14" s="94">
        <v>12000</v>
      </c>
      <c r="I14" s="102"/>
      <c r="J14" s="132"/>
      <c r="L14" s="147"/>
    </row>
    <row r="15" spans="1:12" s="103" customFormat="1" x14ac:dyDescent="0.3">
      <c r="A15" s="82"/>
      <c r="B15" s="104">
        <v>31213</v>
      </c>
      <c r="C15" s="92" t="s">
        <v>174</v>
      </c>
      <c r="D15" s="88"/>
      <c r="E15" s="92"/>
      <c r="F15" s="94">
        <v>9200</v>
      </c>
      <c r="G15" s="71">
        <f t="shared" si="0"/>
        <v>0</v>
      </c>
      <c r="H15" s="94">
        <v>9200</v>
      </c>
      <c r="I15" s="102"/>
      <c r="J15" s="132"/>
      <c r="L15" s="147"/>
    </row>
    <row r="16" spans="1:12" s="103" customFormat="1" x14ac:dyDescent="0.3">
      <c r="A16" s="82"/>
      <c r="B16" s="104">
        <v>31213</v>
      </c>
      <c r="C16" s="92" t="s">
        <v>28</v>
      </c>
      <c r="D16" s="88"/>
      <c r="E16" s="92"/>
      <c r="F16" s="94">
        <v>9600</v>
      </c>
      <c r="G16" s="71">
        <f t="shared" si="0"/>
        <v>1200</v>
      </c>
      <c r="H16" s="94">
        <v>10800</v>
      </c>
      <c r="I16" s="102"/>
      <c r="J16" s="132"/>
      <c r="L16" s="147"/>
    </row>
    <row r="17" spans="1:12" s="103" customFormat="1" x14ac:dyDescent="0.3">
      <c r="A17" s="82"/>
      <c r="B17" s="104">
        <v>31216</v>
      </c>
      <c r="C17" s="92" t="s">
        <v>136</v>
      </c>
      <c r="D17" s="88"/>
      <c r="E17" s="92"/>
      <c r="F17" s="94">
        <v>57500</v>
      </c>
      <c r="G17" s="71">
        <f t="shared" si="0"/>
        <v>0</v>
      </c>
      <c r="H17" s="94">
        <v>57500</v>
      </c>
      <c r="I17" s="102"/>
      <c r="J17" s="132"/>
      <c r="L17" s="147"/>
    </row>
    <row r="18" spans="1:12" s="103" customFormat="1" x14ac:dyDescent="0.3">
      <c r="A18" s="82"/>
      <c r="B18" s="104"/>
      <c r="C18" s="92"/>
      <c r="D18" s="88"/>
      <c r="E18" s="92"/>
      <c r="F18" s="94"/>
      <c r="G18" s="71"/>
      <c r="H18" s="94"/>
      <c r="I18" s="102"/>
      <c r="J18" s="132"/>
      <c r="L18" s="147"/>
    </row>
    <row r="19" spans="1:12" s="103" customFormat="1" x14ac:dyDescent="0.3">
      <c r="A19" s="82"/>
      <c r="B19" s="104"/>
      <c r="C19" s="92"/>
      <c r="D19" s="88"/>
      <c r="E19" s="92"/>
      <c r="F19" s="94"/>
      <c r="G19" s="71"/>
      <c r="H19" s="94"/>
      <c r="I19" s="102"/>
      <c r="J19" s="132"/>
      <c r="L19" s="147"/>
    </row>
    <row r="20" spans="1:12" s="101" customFormat="1" x14ac:dyDescent="0.3">
      <c r="A20" s="100"/>
      <c r="B20" s="88" t="s">
        <v>29</v>
      </c>
      <c r="C20" s="88" t="s">
        <v>30</v>
      </c>
      <c r="D20" s="88"/>
      <c r="E20" s="88"/>
      <c r="F20" s="74">
        <f>F21+F24+F28</f>
        <v>802000</v>
      </c>
      <c r="G20" s="73">
        <f t="shared" si="0"/>
        <v>-14139</v>
      </c>
      <c r="H20" s="74">
        <f>H21+H24+H28</f>
        <v>787861</v>
      </c>
      <c r="I20" s="74"/>
      <c r="J20" s="132"/>
      <c r="L20" s="146"/>
    </row>
    <row r="21" spans="1:12" s="101" customFormat="1" x14ac:dyDescent="0.3">
      <c r="A21" s="100"/>
      <c r="B21" s="88">
        <v>3131</v>
      </c>
      <c r="C21" s="88" t="s">
        <v>31</v>
      </c>
      <c r="D21" s="88"/>
      <c r="E21" s="88" t="s">
        <v>15</v>
      </c>
      <c r="F21" s="74">
        <f>F22</f>
        <v>250000</v>
      </c>
      <c r="G21" s="73">
        <f t="shared" si="0"/>
        <v>-5000</v>
      </c>
      <c r="H21" s="74">
        <f>H22</f>
        <v>245000</v>
      </c>
      <c r="I21" s="74"/>
      <c r="J21" s="132"/>
      <c r="L21" s="146"/>
    </row>
    <row r="22" spans="1:12" s="103" customFormat="1" x14ac:dyDescent="0.3">
      <c r="A22" s="82"/>
      <c r="B22" s="92"/>
      <c r="C22" s="92" t="s">
        <v>32</v>
      </c>
      <c r="D22" s="88"/>
      <c r="E22" s="92"/>
      <c r="F22" s="94">
        <v>250000</v>
      </c>
      <c r="G22" s="71">
        <f t="shared" si="0"/>
        <v>-5000</v>
      </c>
      <c r="H22" s="94">
        <v>245000</v>
      </c>
      <c r="I22" s="86"/>
      <c r="J22" s="132"/>
      <c r="L22" s="147"/>
    </row>
    <row r="23" spans="1:12" s="103" customFormat="1" x14ac:dyDescent="0.3">
      <c r="A23" s="82"/>
      <c r="B23" s="92"/>
      <c r="C23" s="92"/>
      <c r="D23" s="88"/>
      <c r="E23" s="92"/>
      <c r="F23" s="94"/>
      <c r="G23" s="71"/>
      <c r="H23" s="94"/>
      <c r="I23" s="102"/>
      <c r="J23" s="132"/>
      <c r="L23" s="147"/>
    </row>
    <row r="24" spans="1:12" s="101" customFormat="1" x14ac:dyDescent="0.3">
      <c r="A24" s="100"/>
      <c r="B24" s="88">
        <v>3132</v>
      </c>
      <c r="C24" s="88" t="s">
        <v>33</v>
      </c>
      <c r="D24" s="88"/>
      <c r="E24" s="106"/>
      <c r="F24" s="74">
        <f>F25+F26</f>
        <v>492000</v>
      </c>
      <c r="G24" s="73">
        <f t="shared" si="0"/>
        <v>-8000</v>
      </c>
      <c r="H24" s="74">
        <f>H25+H26</f>
        <v>484000</v>
      </c>
      <c r="I24" s="74"/>
      <c r="J24" s="132"/>
      <c r="L24" s="146"/>
    </row>
    <row r="25" spans="1:12" s="103" customFormat="1" x14ac:dyDescent="0.3">
      <c r="A25" s="82"/>
      <c r="B25" s="92"/>
      <c r="C25" s="92" t="s">
        <v>34</v>
      </c>
      <c r="D25" s="88"/>
      <c r="E25" s="92"/>
      <c r="F25" s="94">
        <v>470000</v>
      </c>
      <c r="G25" s="71">
        <f t="shared" si="0"/>
        <v>-6000</v>
      </c>
      <c r="H25" s="94">
        <v>464000</v>
      </c>
      <c r="I25" s="102"/>
      <c r="J25" s="132"/>
      <c r="L25" s="147"/>
    </row>
    <row r="26" spans="1:12" s="103" customFormat="1" x14ac:dyDescent="0.3">
      <c r="A26" s="82"/>
      <c r="B26" s="92"/>
      <c r="C26" s="92" t="s">
        <v>35</v>
      </c>
      <c r="D26" s="88"/>
      <c r="E26" s="92"/>
      <c r="F26" s="94">
        <v>22000</v>
      </c>
      <c r="G26" s="71">
        <f t="shared" si="0"/>
        <v>-2000</v>
      </c>
      <c r="H26" s="94">
        <v>20000</v>
      </c>
      <c r="I26" s="102"/>
      <c r="J26" s="132"/>
      <c r="L26" s="147"/>
    </row>
    <row r="27" spans="1:12" s="103" customFormat="1" x14ac:dyDescent="0.3">
      <c r="A27" s="82"/>
      <c r="B27" s="92"/>
      <c r="C27" s="92"/>
      <c r="D27" s="88"/>
      <c r="E27" s="92"/>
      <c r="F27" s="94"/>
      <c r="G27" s="71"/>
      <c r="H27" s="94"/>
      <c r="I27" s="102"/>
      <c r="J27" s="132"/>
      <c r="L27" s="147"/>
    </row>
    <row r="28" spans="1:12" s="101" customFormat="1" x14ac:dyDescent="0.3">
      <c r="A28" s="100"/>
      <c r="B28" s="88">
        <v>3133</v>
      </c>
      <c r="C28" s="88" t="s">
        <v>36</v>
      </c>
      <c r="D28" s="88"/>
      <c r="E28" s="88"/>
      <c r="F28" s="74">
        <f>F29</f>
        <v>60000</v>
      </c>
      <c r="G28" s="73">
        <f t="shared" si="0"/>
        <v>-1139</v>
      </c>
      <c r="H28" s="74">
        <f>H29</f>
        <v>58861</v>
      </c>
      <c r="I28" s="74"/>
      <c r="J28" s="132"/>
      <c r="L28" s="147"/>
    </row>
    <row r="29" spans="1:12" s="103" customFormat="1" x14ac:dyDescent="0.3">
      <c r="A29" s="82"/>
      <c r="B29" s="92"/>
      <c r="C29" s="92" t="s">
        <v>37</v>
      </c>
      <c r="D29" s="88"/>
      <c r="E29" s="92"/>
      <c r="F29" s="94">
        <v>60000</v>
      </c>
      <c r="G29" s="71">
        <f t="shared" si="0"/>
        <v>-1139</v>
      </c>
      <c r="H29" s="94">
        <f>60000-321-818</f>
        <v>58861</v>
      </c>
      <c r="I29" s="102"/>
      <c r="J29" s="132"/>
      <c r="L29" s="147"/>
    </row>
    <row r="30" spans="1:12" s="103" customFormat="1" x14ac:dyDescent="0.3">
      <c r="A30" s="82"/>
      <c r="B30" s="92"/>
      <c r="C30" s="92"/>
      <c r="D30" s="88"/>
      <c r="E30" s="92"/>
      <c r="F30" s="94"/>
      <c r="G30" s="71"/>
      <c r="H30" s="94"/>
      <c r="I30" s="102"/>
      <c r="J30" s="132"/>
      <c r="L30" s="147"/>
    </row>
    <row r="31" spans="1:12" s="103" customFormat="1" x14ac:dyDescent="0.3">
      <c r="A31" s="82"/>
      <c r="B31" s="92"/>
      <c r="C31" s="92"/>
      <c r="D31" s="88"/>
      <c r="E31" s="92"/>
      <c r="F31" s="94"/>
      <c r="G31" s="71"/>
      <c r="H31" s="94"/>
      <c r="I31" s="102"/>
      <c r="J31" s="132"/>
    </row>
    <row r="32" spans="1:12" s="103" customFormat="1" x14ac:dyDescent="0.3">
      <c r="A32" s="82"/>
      <c r="B32" s="92"/>
      <c r="C32" s="92"/>
      <c r="D32" s="88"/>
      <c r="E32" s="92"/>
      <c r="F32" s="94"/>
      <c r="G32" s="71"/>
      <c r="H32" s="94"/>
      <c r="I32" s="102"/>
      <c r="J32" s="132"/>
    </row>
    <row r="33" spans="1:10" s="101" customFormat="1" x14ac:dyDescent="0.3">
      <c r="A33" s="100"/>
      <c r="B33" s="88">
        <v>32</v>
      </c>
      <c r="C33" s="88" t="s">
        <v>144</v>
      </c>
      <c r="D33" s="88"/>
      <c r="E33" s="88"/>
      <c r="F33" s="74">
        <f>F34+F53+F91+F136</f>
        <v>1022300</v>
      </c>
      <c r="G33" s="73">
        <f t="shared" si="0"/>
        <v>300</v>
      </c>
      <c r="H33" s="74">
        <f>H34+H53+H91+H136</f>
        <v>1022600</v>
      </c>
      <c r="I33" s="74"/>
      <c r="J33" s="132"/>
    </row>
    <row r="34" spans="1:10" s="108" customFormat="1" x14ac:dyDescent="0.3">
      <c r="A34" s="76"/>
      <c r="B34" s="53" t="s">
        <v>38</v>
      </c>
      <c r="C34" s="53" t="s">
        <v>39</v>
      </c>
      <c r="D34" s="53"/>
      <c r="E34" s="53"/>
      <c r="F34" s="64">
        <f t="shared" ref="F34" si="1">F35+F44+F47</f>
        <v>118000</v>
      </c>
      <c r="G34" s="73">
        <f t="shared" si="0"/>
        <v>1500</v>
      </c>
      <c r="H34" s="64">
        <f t="shared" ref="H34" si="2">H35+H44+H47</f>
        <v>119500</v>
      </c>
      <c r="I34" s="64"/>
      <c r="J34" s="132"/>
    </row>
    <row r="35" spans="1:10" s="108" customFormat="1" x14ac:dyDescent="0.3">
      <c r="A35" s="76"/>
      <c r="B35" s="53">
        <v>3211</v>
      </c>
      <c r="C35" s="53" t="s">
        <v>40</v>
      </c>
      <c r="D35" s="53"/>
      <c r="E35" s="53"/>
      <c r="F35" s="64">
        <f>F36+F37+F38+F39+F40+F42+F41</f>
        <v>18000</v>
      </c>
      <c r="G35" s="73">
        <f t="shared" si="0"/>
        <v>1500</v>
      </c>
      <c r="H35" s="64">
        <f>H36+H37+H38+H39+H40+H42+H41</f>
        <v>19500</v>
      </c>
      <c r="I35" s="64"/>
      <c r="J35" s="132"/>
    </row>
    <row r="36" spans="1:10" x14ac:dyDescent="0.3">
      <c r="C36" s="31" t="s">
        <v>41</v>
      </c>
      <c r="F36" s="94">
        <v>2500</v>
      </c>
      <c r="G36" s="71">
        <f t="shared" si="0"/>
        <v>0</v>
      </c>
      <c r="H36" s="94">
        <v>2500</v>
      </c>
      <c r="J36" s="132"/>
    </row>
    <row r="37" spans="1:10" x14ac:dyDescent="0.3">
      <c r="C37" s="31" t="s">
        <v>42</v>
      </c>
      <c r="F37" s="94">
        <v>1000</v>
      </c>
      <c r="G37" s="71">
        <f t="shared" si="0"/>
        <v>1500</v>
      </c>
      <c r="H37" s="94">
        <v>2500</v>
      </c>
      <c r="J37" s="132"/>
    </row>
    <row r="38" spans="1:10" x14ac:dyDescent="0.3">
      <c r="C38" s="31" t="s">
        <v>44</v>
      </c>
      <c r="F38" s="94">
        <v>2000</v>
      </c>
      <c r="G38" s="71">
        <f t="shared" si="0"/>
        <v>0</v>
      </c>
      <c r="H38" s="94">
        <v>2000</v>
      </c>
      <c r="J38" s="132"/>
    </row>
    <row r="39" spans="1:10" s="103" customFormat="1" x14ac:dyDescent="0.3">
      <c r="A39" s="82"/>
      <c r="B39" s="92"/>
      <c r="C39" s="92" t="s">
        <v>45</v>
      </c>
      <c r="D39" s="88"/>
      <c r="E39" s="92"/>
      <c r="F39" s="94">
        <v>6000</v>
      </c>
      <c r="G39" s="71">
        <f t="shared" si="0"/>
        <v>-1000</v>
      </c>
      <c r="H39" s="94">
        <v>5000</v>
      </c>
      <c r="I39" s="102"/>
      <c r="J39" s="132"/>
    </row>
    <row r="40" spans="1:10" x14ac:dyDescent="0.3">
      <c r="C40" s="31" t="s">
        <v>46</v>
      </c>
      <c r="F40" s="94">
        <v>1500</v>
      </c>
      <c r="G40" s="71">
        <f t="shared" si="0"/>
        <v>0</v>
      </c>
      <c r="H40" s="94">
        <v>1500</v>
      </c>
      <c r="J40" s="132"/>
    </row>
    <row r="41" spans="1:10" x14ac:dyDescent="0.3">
      <c r="C41" s="31" t="s">
        <v>185</v>
      </c>
      <c r="F41" s="94">
        <v>4000</v>
      </c>
      <c r="G41" s="71">
        <f t="shared" si="0"/>
        <v>0</v>
      </c>
      <c r="H41" s="94">
        <v>4000</v>
      </c>
      <c r="J41" s="132"/>
    </row>
    <row r="42" spans="1:10" x14ac:dyDescent="0.3">
      <c r="C42" s="31" t="s">
        <v>47</v>
      </c>
      <c r="F42" s="94">
        <v>1000</v>
      </c>
      <c r="G42" s="71">
        <f t="shared" si="0"/>
        <v>1000</v>
      </c>
      <c r="H42" s="94">
        <v>2000</v>
      </c>
      <c r="J42" s="132"/>
    </row>
    <row r="43" spans="1:10" x14ac:dyDescent="0.3">
      <c r="B43" s="109"/>
      <c r="F43" s="65"/>
      <c r="G43" s="71"/>
      <c r="H43" s="65"/>
      <c r="J43" s="132"/>
    </row>
    <row r="44" spans="1:10" s="108" customFormat="1" x14ac:dyDescent="0.3">
      <c r="A44" s="76"/>
      <c r="B44" s="53">
        <v>3212</v>
      </c>
      <c r="C44" s="53" t="s">
        <v>48</v>
      </c>
      <c r="D44" s="53"/>
      <c r="E44" s="110"/>
      <c r="F44" s="64">
        <v>82000</v>
      </c>
      <c r="G44" s="73">
        <f t="shared" si="0"/>
        <v>3000</v>
      </c>
      <c r="H44" s="64">
        <f>H45</f>
        <v>85000</v>
      </c>
      <c r="I44" s="64"/>
      <c r="J44" s="132"/>
    </row>
    <row r="45" spans="1:10" s="103" customFormat="1" x14ac:dyDescent="0.3">
      <c r="A45" s="82"/>
      <c r="B45" s="92">
        <v>32121</v>
      </c>
      <c r="C45" s="92" t="s">
        <v>141</v>
      </c>
      <c r="D45" s="88"/>
      <c r="E45" s="92" t="s">
        <v>43</v>
      </c>
      <c r="F45" s="94">
        <v>82000</v>
      </c>
      <c r="G45" s="71">
        <f t="shared" si="0"/>
        <v>3000</v>
      </c>
      <c r="H45" s="94">
        <v>85000</v>
      </c>
      <c r="I45" s="102"/>
      <c r="J45" s="132"/>
    </row>
    <row r="46" spans="1:10" x14ac:dyDescent="0.3">
      <c r="B46" s="84"/>
      <c r="F46" s="65"/>
      <c r="G46" s="71"/>
      <c r="H46" s="65"/>
      <c r="J46" s="132"/>
    </row>
    <row r="47" spans="1:10" x14ac:dyDescent="0.3">
      <c r="B47" s="53">
        <v>3213</v>
      </c>
      <c r="C47" s="53" t="s">
        <v>49</v>
      </c>
      <c r="F47" s="64">
        <f>F48+F49+F50+F51</f>
        <v>18000</v>
      </c>
      <c r="G47" s="73">
        <f t="shared" si="0"/>
        <v>-3000</v>
      </c>
      <c r="H47" s="64">
        <f>H48+H49+H50+H51</f>
        <v>15000</v>
      </c>
      <c r="I47" s="64"/>
      <c r="J47" s="132"/>
    </row>
    <row r="48" spans="1:10" x14ac:dyDescent="0.3">
      <c r="C48" s="31" t="s">
        <v>50</v>
      </c>
      <c r="F48" s="65">
        <v>2000</v>
      </c>
      <c r="G48" s="71">
        <f t="shared" si="0"/>
        <v>0</v>
      </c>
      <c r="H48" s="65">
        <v>2000</v>
      </c>
      <c r="J48" s="132"/>
    </row>
    <row r="49" spans="1:10" x14ac:dyDescent="0.3">
      <c r="C49" s="31" t="s">
        <v>51</v>
      </c>
      <c r="F49" s="65">
        <v>0</v>
      </c>
      <c r="G49" s="71">
        <f t="shared" si="0"/>
        <v>0</v>
      </c>
      <c r="H49" s="65">
        <v>0</v>
      </c>
      <c r="J49" s="132"/>
    </row>
    <row r="50" spans="1:10" x14ac:dyDescent="0.3">
      <c r="C50" s="31" t="s">
        <v>52</v>
      </c>
      <c r="F50" s="65">
        <v>8000</v>
      </c>
      <c r="G50" s="71">
        <f t="shared" si="0"/>
        <v>0</v>
      </c>
      <c r="H50" s="65">
        <v>8000</v>
      </c>
      <c r="J50" s="132"/>
    </row>
    <row r="51" spans="1:10" x14ac:dyDescent="0.3">
      <c r="C51" s="31" t="s">
        <v>53</v>
      </c>
      <c r="F51" s="65">
        <v>8000</v>
      </c>
      <c r="G51" s="71">
        <f t="shared" si="0"/>
        <v>-3000</v>
      </c>
      <c r="H51" s="65">
        <v>5000</v>
      </c>
      <c r="J51" s="132"/>
    </row>
    <row r="52" spans="1:10" x14ac:dyDescent="0.3">
      <c r="B52" s="84"/>
      <c r="F52" s="65"/>
      <c r="G52" s="71"/>
      <c r="H52" s="65"/>
      <c r="J52" s="132"/>
    </row>
    <row r="53" spans="1:10" s="108" customFormat="1" x14ac:dyDescent="0.3">
      <c r="A53" s="76"/>
      <c r="B53" s="53" t="s">
        <v>54</v>
      </c>
      <c r="C53" s="53" t="s">
        <v>55</v>
      </c>
      <c r="D53" s="53"/>
      <c r="E53" s="53"/>
      <c r="F53" s="64">
        <f>F54+F62+F65+F70+F77+F82+F86</f>
        <v>376000</v>
      </c>
      <c r="G53" s="73">
        <f t="shared" si="0"/>
        <v>-19500</v>
      </c>
      <c r="H53" s="64">
        <f>H54+H62+H65+H70+H77+H82+H86</f>
        <v>356500</v>
      </c>
      <c r="I53" s="64"/>
      <c r="J53" s="132"/>
    </row>
    <row r="54" spans="1:10" x14ac:dyDescent="0.3">
      <c r="B54" s="53">
        <v>3221</v>
      </c>
      <c r="C54" s="53" t="s">
        <v>56</v>
      </c>
      <c r="F54" s="64">
        <f t="shared" ref="F54" si="3">F55+F56+F57+F58+F59</f>
        <v>20000</v>
      </c>
      <c r="G54" s="73">
        <f t="shared" si="0"/>
        <v>3500</v>
      </c>
      <c r="H54" s="64">
        <f t="shared" ref="H54" si="4">H55+H56+H57+H58+H59</f>
        <v>23500</v>
      </c>
      <c r="I54" s="64"/>
      <c r="J54" s="132"/>
    </row>
    <row r="55" spans="1:10" x14ac:dyDescent="0.3">
      <c r="C55" s="31" t="s">
        <v>57</v>
      </c>
      <c r="F55" s="65">
        <v>4000</v>
      </c>
      <c r="G55" s="71">
        <f t="shared" si="0"/>
        <v>0</v>
      </c>
      <c r="H55" s="65">
        <v>4000</v>
      </c>
      <c r="J55" s="132"/>
    </row>
    <row r="56" spans="1:10" x14ac:dyDescent="0.3">
      <c r="C56" s="31" t="s">
        <v>58</v>
      </c>
      <c r="F56" s="65">
        <v>6000</v>
      </c>
      <c r="G56" s="71">
        <f t="shared" si="0"/>
        <v>1500</v>
      </c>
      <c r="H56" s="65">
        <v>7500</v>
      </c>
      <c r="J56" s="132"/>
    </row>
    <row r="57" spans="1:10" x14ac:dyDescent="0.3">
      <c r="C57" s="31" t="s">
        <v>59</v>
      </c>
      <c r="F57" s="65">
        <v>5000</v>
      </c>
      <c r="G57" s="71">
        <f t="shared" si="0"/>
        <v>-1000</v>
      </c>
      <c r="H57" s="65">
        <v>4000</v>
      </c>
      <c r="J57" s="132"/>
    </row>
    <row r="58" spans="1:10" x14ac:dyDescent="0.3">
      <c r="C58" s="31" t="s">
        <v>60</v>
      </c>
      <c r="F58" s="65">
        <v>1000</v>
      </c>
      <c r="G58" s="71">
        <f t="shared" si="0"/>
        <v>2000</v>
      </c>
      <c r="H58" s="65">
        <v>3000</v>
      </c>
      <c r="J58" s="132"/>
    </row>
    <row r="59" spans="1:10" x14ac:dyDescent="0.3">
      <c r="B59" s="31">
        <v>32216</v>
      </c>
      <c r="C59" s="31" t="s">
        <v>61</v>
      </c>
      <c r="F59" s="65">
        <v>4000</v>
      </c>
      <c r="G59" s="71">
        <f t="shared" si="0"/>
        <v>1000</v>
      </c>
      <c r="H59" s="65">
        <v>5000</v>
      </c>
      <c r="J59" s="132"/>
    </row>
    <row r="60" spans="1:10" x14ac:dyDescent="0.3">
      <c r="F60" s="65"/>
      <c r="G60" s="71"/>
      <c r="H60" s="65"/>
      <c r="J60" s="132"/>
    </row>
    <row r="61" spans="1:10" x14ac:dyDescent="0.3">
      <c r="B61" s="84"/>
      <c r="F61" s="111"/>
      <c r="G61" s="71"/>
      <c r="H61" s="111"/>
      <c r="J61" s="132"/>
    </row>
    <row r="62" spans="1:10" s="108" customFormat="1" x14ac:dyDescent="0.3">
      <c r="A62" s="76"/>
      <c r="B62" s="53">
        <v>3222</v>
      </c>
      <c r="C62" s="53" t="s">
        <v>62</v>
      </c>
      <c r="D62" s="53"/>
      <c r="E62" s="53"/>
      <c r="F62" s="64">
        <f>F63</f>
        <v>7000</v>
      </c>
      <c r="G62" s="73">
        <f t="shared" si="0"/>
        <v>0</v>
      </c>
      <c r="H62" s="64">
        <f>H63</f>
        <v>7000</v>
      </c>
      <c r="I62" s="64"/>
      <c r="J62" s="132"/>
    </row>
    <row r="63" spans="1:10" x14ac:dyDescent="0.3">
      <c r="B63" s="31">
        <v>32224</v>
      </c>
      <c r="C63" s="31" t="s">
        <v>63</v>
      </c>
      <c r="F63" s="65">
        <v>7000</v>
      </c>
      <c r="G63" s="71">
        <f t="shared" si="0"/>
        <v>0</v>
      </c>
      <c r="H63" s="65">
        <v>7000</v>
      </c>
      <c r="J63" s="132"/>
    </row>
    <row r="64" spans="1:10" x14ac:dyDescent="0.3">
      <c r="F64" s="65"/>
      <c r="G64" s="71"/>
      <c r="H64" s="65"/>
      <c r="J64" s="132"/>
    </row>
    <row r="65" spans="1:10" s="108" customFormat="1" x14ac:dyDescent="0.3">
      <c r="A65" s="76"/>
      <c r="B65" s="53">
        <v>32221</v>
      </c>
      <c r="C65" s="53" t="s">
        <v>64</v>
      </c>
      <c r="D65" s="53"/>
      <c r="E65" s="53"/>
      <c r="F65" s="64">
        <f>F66+F67+F68</f>
        <v>43000</v>
      </c>
      <c r="G65" s="73">
        <f t="shared" si="0"/>
        <v>0</v>
      </c>
      <c r="H65" s="64">
        <f>H66+H67+H68</f>
        <v>43000</v>
      </c>
      <c r="I65" s="64"/>
      <c r="J65" s="132"/>
    </row>
    <row r="66" spans="1:10" x14ac:dyDescent="0.3">
      <c r="C66" s="31" t="s">
        <v>66</v>
      </c>
      <c r="F66" s="65">
        <v>34000</v>
      </c>
      <c r="G66" s="71">
        <f t="shared" si="0"/>
        <v>0</v>
      </c>
      <c r="H66" s="65">
        <v>34000</v>
      </c>
      <c r="J66" s="132"/>
    </row>
    <row r="67" spans="1:10" x14ac:dyDescent="0.3">
      <c r="C67" s="31" t="s">
        <v>67</v>
      </c>
      <c r="F67" s="65">
        <v>8000</v>
      </c>
      <c r="G67" s="71">
        <f t="shared" si="0"/>
        <v>0</v>
      </c>
      <c r="H67" s="65">
        <v>8000</v>
      </c>
      <c r="J67" s="132"/>
    </row>
    <row r="68" spans="1:10" x14ac:dyDescent="0.3">
      <c r="C68" s="31" t="s">
        <v>142</v>
      </c>
      <c r="F68" s="65">
        <v>1000</v>
      </c>
      <c r="G68" s="71">
        <f t="shared" si="0"/>
        <v>0</v>
      </c>
      <c r="H68" s="65">
        <v>1000</v>
      </c>
      <c r="J68" s="132"/>
    </row>
    <row r="69" spans="1:10" x14ac:dyDescent="0.3">
      <c r="B69" s="84"/>
      <c r="F69" s="65"/>
      <c r="G69" s="71"/>
      <c r="H69" s="65"/>
      <c r="J69" s="132"/>
    </row>
    <row r="70" spans="1:10" s="108" customFormat="1" x14ac:dyDescent="0.3">
      <c r="A70" s="76"/>
      <c r="B70" s="53">
        <v>3223</v>
      </c>
      <c r="C70" s="53" t="s">
        <v>68</v>
      </c>
      <c r="D70" s="53"/>
      <c r="E70" s="53"/>
      <c r="F70" s="64">
        <f>F71+F72+F73+F74+F75</f>
        <v>161000</v>
      </c>
      <c r="G70" s="73">
        <f t="shared" si="0"/>
        <v>-35000</v>
      </c>
      <c r="H70" s="64">
        <f>H71+H72+H73+H74+H75</f>
        <v>126000</v>
      </c>
      <c r="I70" s="64"/>
      <c r="J70" s="132"/>
    </row>
    <row r="71" spans="1:10" x14ac:dyDescent="0.3">
      <c r="C71" s="53" t="s">
        <v>209</v>
      </c>
      <c r="F71" s="65">
        <v>50000</v>
      </c>
      <c r="G71" s="71">
        <f t="shared" si="0"/>
        <v>-15000</v>
      </c>
      <c r="H71" s="65">
        <v>35000</v>
      </c>
      <c r="J71" s="132"/>
    </row>
    <row r="72" spans="1:10" x14ac:dyDescent="0.3">
      <c r="C72" s="31" t="s">
        <v>69</v>
      </c>
      <c r="F72" s="65">
        <v>1000</v>
      </c>
      <c r="G72" s="71">
        <f t="shared" si="0"/>
        <v>0</v>
      </c>
      <c r="H72" s="65">
        <v>1000</v>
      </c>
      <c r="J72" s="132"/>
    </row>
    <row r="73" spans="1:10" x14ac:dyDescent="0.3">
      <c r="C73" s="92" t="s">
        <v>216</v>
      </c>
      <c r="F73" s="94">
        <v>45000</v>
      </c>
      <c r="G73" s="71">
        <f t="shared" ref="G73:G131" si="5">H73-F73</f>
        <v>-45000</v>
      </c>
      <c r="H73" s="94">
        <v>0</v>
      </c>
      <c r="I73" s="118"/>
      <c r="J73" s="132"/>
    </row>
    <row r="74" spans="1:10" x14ac:dyDescent="0.3">
      <c r="C74" s="92" t="s">
        <v>143</v>
      </c>
      <c r="F74" s="94">
        <v>65000</v>
      </c>
      <c r="G74" s="71">
        <f t="shared" si="5"/>
        <v>-65000</v>
      </c>
      <c r="H74" s="94">
        <v>0</v>
      </c>
      <c r="J74" s="132"/>
    </row>
    <row r="75" spans="1:10" x14ac:dyDescent="0.3">
      <c r="C75" s="92" t="s">
        <v>212</v>
      </c>
      <c r="F75" s="94">
        <v>0</v>
      </c>
      <c r="G75" s="71">
        <f t="shared" si="5"/>
        <v>90000</v>
      </c>
      <c r="H75" s="94">
        <v>90000</v>
      </c>
      <c r="I75" s="118"/>
      <c r="J75" s="132"/>
    </row>
    <row r="76" spans="1:10" x14ac:dyDescent="0.3">
      <c r="C76" s="92"/>
      <c r="F76" s="94"/>
      <c r="G76" s="71"/>
      <c r="H76" s="94"/>
      <c r="I76" s="118"/>
      <c r="J76" s="132"/>
    </row>
    <row r="77" spans="1:10" s="108" customFormat="1" x14ac:dyDescent="0.3">
      <c r="A77" s="76"/>
      <c r="B77" s="53">
        <v>3224</v>
      </c>
      <c r="C77" s="53" t="s">
        <v>70</v>
      </c>
      <c r="D77" s="53"/>
      <c r="E77" s="53"/>
      <c r="F77" s="64">
        <f>F78+F79+F80</f>
        <v>55000</v>
      </c>
      <c r="G77" s="73">
        <f t="shared" si="5"/>
        <v>-3000</v>
      </c>
      <c r="H77" s="64">
        <f>H78+H79+H80</f>
        <v>52000</v>
      </c>
      <c r="I77" s="64"/>
      <c r="J77" s="132"/>
    </row>
    <row r="78" spans="1:10" ht="45" x14ac:dyDescent="0.3">
      <c r="D78" s="112" t="s">
        <v>154</v>
      </c>
      <c r="F78" s="65">
        <v>20000</v>
      </c>
      <c r="G78" s="71">
        <f t="shared" si="5"/>
        <v>-5000</v>
      </c>
      <c r="H78" s="65">
        <v>15000</v>
      </c>
      <c r="I78" s="134"/>
      <c r="J78" s="94"/>
    </row>
    <row r="79" spans="1:10" ht="45" x14ac:dyDescent="0.3">
      <c r="D79" s="112" t="s">
        <v>155</v>
      </c>
      <c r="F79" s="65">
        <v>20000</v>
      </c>
      <c r="G79" s="71">
        <f t="shared" si="5"/>
        <v>2000</v>
      </c>
      <c r="H79" s="65">
        <v>22000</v>
      </c>
      <c r="I79" s="134"/>
      <c r="J79" s="94"/>
    </row>
    <row r="80" spans="1:10" ht="45" x14ac:dyDescent="0.3">
      <c r="D80" s="112" t="s">
        <v>153</v>
      </c>
      <c r="F80" s="65">
        <v>15000</v>
      </c>
      <c r="G80" s="71">
        <f t="shared" si="5"/>
        <v>0</v>
      </c>
      <c r="H80" s="65">
        <v>15000</v>
      </c>
      <c r="I80" s="134"/>
      <c r="J80" s="94"/>
    </row>
    <row r="81" spans="1:10" x14ac:dyDescent="0.3">
      <c r="D81" s="171"/>
      <c r="F81" s="65"/>
      <c r="G81" s="71"/>
      <c r="H81" s="65"/>
      <c r="J81" s="132"/>
    </row>
    <row r="82" spans="1:10" s="101" customFormat="1" x14ac:dyDescent="0.3">
      <c r="A82" s="100"/>
      <c r="B82" s="88">
        <v>3225</v>
      </c>
      <c r="C82" s="88" t="s">
        <v>71</v>
      </c>
      <c r="D82" s="88"/>
      <c r="E82" s="88"/>
      <c r="F82" s="74">
        <f>F83+F84</f>
        <v>40000</v>
      </c>
      <c r="G82" s="73">
        <f t="shared" si="5"/>
        <v>0</v>
      </c>
      <c r="H82" s="74">
        <f>H83+H84</f>
        <v>40000</v>
      </c>
      <c r="I82" s="74"/>
      <c r="J82" s="132"/>
    </row>
    <row r="83" spans="1:10" s="103" customFormat="1" x14ac:dyDescent="0.3">
      <c r="A83" s="82"/>
      <c r="B83" s="92"/>
      <c r="C83" s="92" t="s">
        <v>72</v>
      </c>
      <c r="D83" s="172"/>
      <c r="E83" s="92"/>
      <c r="F83" s="94">
        <v>10000</v>
      </c>
      <c r="G83" s="71">
        <f t="shared" si="5"/>
        <v>0</v>
      </c>
      <c r="H83" s="94">
        <v>10000</v>
      </c>
      <c r="I83" s="102"/>
      <c r="J83" s="132"/>
    </row>
    <row r="84" spans="1:10" s="103" customFormat="1" x14ac:dyDescent="0.3">
      <c r="A84" s="82"/>
      <c r="B84" s="92"/>
      <c r="C84" s="92" t="s">
        <v>73</v>
      </c>
      <c r="D84" s="172"/>
      <c r="E84" s="92"/>
      <c r="F84" s="94">
        <v>30000</v>
      </c>
      <c r="G84" s="71">
        <f t="shared" si="5"/>
        <v>0</v>
      </c>
      <c r="H84" s="94">
        <v>30000</v>
      </c>
      <c r="I84" s="102"/>
      <c r="J84" s="132"/>
    </row>
    <row r="85" spans="1:10" s="103" customFormat="1" x14ac:dyDescent="0.3">
      <c r="A85" s="82"/>
      <c r="B85" s="92"/>
      <c r="C85" s="92"/>
      <c r="D85" s="172"/>
      <c r="E85" s="92"/>
      <c r="F85" s="94"/>
      <c r="G85" s="71"/>
      <c r="H85" s="94"/>
      <c r="I85" s="102"/>
      <c r="J85" s="78"/>
    </row>
    <row r="86" spans="1:10" s="108" customFormat="1" x14ac:dyDescent="0.3">
      <c r="A86" s="76"/>
      <c r="B86" s="53">
        <v>3227</v>
      </c>
      <c r="C86" s="53" t="s">
        <v>74</v>
      </c>
      <c r="D86" s="53"/>
      <c r="E86" s="113"/>
      <c r="F86" s="64">
        <f>F87+F88</f>
        <v>50000</v>
      </c>
      <c r="G86" s="73">
        <f t="shared" si="5"/>
        <v>15000</v>
      </c>
      <c r="H86" s="64">
        <f>H87+H88</f>
        <v>65000</v>
      </c>
      <c r="I86" s="64"/>
      <c r="J86" s="132"/>
    </row>
    <row r="87" spans="1:10" x14ac:dyDescent="0.3">
      <c r="C87" s="31" t="s">
        <v>75</v>
      </c>
      <c r="F87" s="65">
        <v>47000</v>
      </c>
      <c r="G87" s="71">
        <f t="shared" si="5"/>
        <v>3000</v>
      </c>
      <c r="H87" s="65">
        <v>50000</v>
      </c>
      <c r="I87" s="102"/>
      <c r="J87" s="132"/>
    </row>
    <row r="88" spans="1:10" x14ac:dyDescent="0.3">
      <c r="C88" s="31" t="s">
        <v>76</v>
      </c>
      <c r="F88" s="65">
        <v>3000</v>
      </c>
      <c r="G88" s="71">
        <f t="shared" si="5"/>
        <v>12000</v>
      </c>
      <c r="H88" s="65">
        <v>15000</v>
      </c>
      <c r="J88" s="132"/>
    </row>
    <row r="89" spans="1:10" x14ac:dyDescent="0.3">
      <c r="F89" s="65"/>
      <c r="G89" s="71"/>
      <c r="H89" s="65"/>
      <c r="J89" s="132"/>
    </row>
    <row r="90" spans="1:10" x14ac:dyDescent="0.3">
      <c r="F90" s="65"/>
      <c r="G90" s="71"/>
      <c r="H90" s="65"/>
      <c r="J90" s="132"/>
    </row>
    <row r="91" spans="1:10" s="108" customFormat="1" x14ac:dyDescent="0.3">
      <c r="A91" s="76"/>
      <c r="B91" s="53" t="s">
        <v>77</v>
      </c>
      <c r="C91" s="53" t="s">
        <v>78</v>
      </c>
      <c r="D91" s="53"/>
      <c r="E91" s="53"/>
      <c r="F91" s="64">
        <f>F93+F98+F109+F112+F119+F122+F127+F130</f>
        <v>457300</v>
      </c>
      <c r="G91" s="73">
        <f t="shared" si="5"/>
        <v>20000</v>
      </c>
      <c r="H91" s="64">
        <f>H93+H98+H109+H112+H119+H122+H127+H130+H116</f>
        <v>477300</v>
      </c>
      <c r="I91" s="64"/>
      <c r="J91" s="132"/>
    </row>
    <row r="92" spans="1:10" s="108" customFormat="1" x14ac:dyDescent="0.3">
      <c r="A92" s="76"/>
      <c r="B92" s="53"/>
      <c r="C92" s="53"/>
      <c r="D92" s="53"/>
      <c r="E92" s="53"/>
      <c r="F92" s="64"/>
      <c r="G92" s="71"/>
      <c r="H92" s="64"/>
      <c r="I92" s="107"/>
      <c r="J92" s="132"/>
    </row>
    <row r="93" spans="1:10" s="108" customFormat="1" x14ac:dyDescent="0.3">
      <c r="A93" s="76"/>
      <c r="B93" s="114">
        <v>3231</v>
      </c>
      <c r="C93" s="115" t="s">
        <v>79</v>
      </c>
      <c r="D93" s="53"/>
      <c r="E93" s="53"/>
      <c r="F93" s="64">
        <f t="shared" ref="F93" si="6">F94+F95+F96</f>
        <v>21500</v>
      </c>
      <c r="G93" s="73">
        <f t="shared" si="5"/>
        <v>-2000</v>
      </c>
      <c r="H93" s="64">
        <f t="shared" ref="H93" si="7">H94+H95+H96</f>
        <v>19500</v>
      </c>
      <c r="I93" s="64"/>
      <c r="J93" s="132"/>
    </row>
    <row r="94" spans="1:10" x14ac:dyDescent="0.3">
      <c r="C94" s="53" t="s">
        <v>210</v>
      </c>
      <c r="F94" s="65">
        <v>11000</v>
      </c>
      <c r="G94" s="71">
        <f t="shared" si="5"/>
        <v>0</v>
      </c>
      <c r="H94" s="65">
        <v>11000</v>
      </c>
      <c r="J94" s="132"/>
    </row>
    <row r="95" spans="1:10" x14ac:dyDescent="0.3">
      <c r="C95" s="31" t="s">
        <v>80</v>
      </c>
      <c r="E95" s="32"/>
      <c r="F95" s="65">
        <v>1500</v>
      </c>
      <c r="G95" s="71">
        <f t="shared" si="5"/>
        <v>0</v>
      </c>
      <c r="H95" s="65">
        <v>1500</v>
      </c>
      <c r="J95" s="132"/>
    </row>
    <row r="96" spans="1:10" x14ac:dyDescent="0.3">
      <c r="C96" s="31" t="s">
        <v>81</v>
      </c>
      <c r="F96" s="65">
        <v>9000</v>
      </c>
      <c r="G96" s="71">
        <f t="shared" si="5"/>
        <v>-2000</v>
      </c>
      <c r="H96" s="65">
        <v>7000</v>
      </c>
      <c r="J96" s="132"/>
    </row>
    <row r="97" spans="1:10" x14ac:dyDescent="0.3">
      <c r="F97" s="65"/>
      <c r="G97" s="71"/>
      <c r="H97" s="65"/>
      <c r="J97" s="132"/>
    </row>
    <row r="98" spans="1:10" s="103" customFormat="1" x14ac:dyDescent="0.3">
      <c r="A98" s="82"/>
      <c r="B98" s="88">
        <v>3232</v>
      </c>
      <c r="C98" s="88" t="s">
        <v>82</v>
      </c>
      <c r="D98" s="88"/>
      <c r="E98" s="106"/>
      <c r="F98" s="74">
        <f>F99+F100+F101+F102+F103+F104+F105+F106+F107</f>
        <v>298000</v>
      </c>
      <c r="G98" s="73">
        <f t="shared" si="5"/>
        <v>-20000</v>
      </c>
      <c r="H98" s="74">
        <f>H99+H100+H101+H102+H103+H104+H105+H106+H107</f>
        <v>278000</v>
      </c>
      <c r="I98" s="74"/>
      <c r="J98" s="132"/>
    </row>
    <row r="99" spans="1:10" ht="45" x14ac:dyDescent="0.3">
      <c r="D99" s="33" t="s">
        <v>192</v>
      </c>
      <c r="E99" s="32"/>
      <c r="F99" s="65">
        <v>30000</v>
      </c>
      <c r="G99" s="71">
        <f t="shared" si="5"/>
        <v>-5000</v>
      </c>
      <c r="H99" s="65">
        <v>25000</v>
      </c>
      <c r="I99" s="134"/>
      <c r="J99" s="94"/>
    </row>
    <row r="100" spans="1:10" ht="45" x14ac:dyDescent="0.3">
      <c r="D100" s="33" t="s">
        <v>193</v>
      </c>
      <c r="E100" s="32"/>
      <c r="F100" s="65">
        <v>40000</v>
      </c>
      <c r="G100" s="71">
        <f t="shared" si="5"/>
        <v>10000</v>
      </c>
      <c r="H100" s="65">
        <v>50000</v>
      </c>
      <c r="I100" s="134"/>
      <c r="J100" s="94"/>
    </row>
    <row r="101" spans="1:10" ht="45" x14ac:dyDescent="0.3">
      <c r="D101" s="33" t="s">
        <v>194</v>
      </c>
      <c r="E101" s="32"/>
      <c r="F101" s="65">
        <v>65000</v>
      </c>
      <c r="G101" s="71">
        <f t="shared" si="5"/>
        <v>0</v>
      </c>
      <c r="H101" s="65">
        <v>65000</v>
      </c>
      <c r="I101" s="134"/>
      <c r="J101" s="94"/>
    </row>
    <row r="102" spans="1:10" ht="30" x14ac:dyDescent="0.3">
      <c r="D102" s="33" t="s">
        <v>199</v>
      </c>
      <c r="F102" s="65">
        <v>58000</v>
      </c>
      <c r="G102" s="71">
        <f t="shared" si="5"/>
        <v>0</v>
      </c>
      <c r="H102" s="65">
        <v>58000</v>
      </c>
      <c r="I102" s="134"/>
      <c r="J102" s="132"/>
    </row>
    <row r="103" spans="1:10" x14ac:dyDescent="0.3">
      <c r="D103" s="31" t="s">
        <v>166</v>
      </c>
      <c r="F103" s="65">
        <v>10000</v>
      </c>
      <c r="G103" s="71">
        <f t="shared" si="5"/>
        <v>0</v>
      </c>
      <c r="H103" s="65">
        <v>10000</v>
      </c>
      <c r="J103" s="132"/>
    </row>
    <row r="104" spans="1:10" ht="30" x14ac:dyDescent="0.3">
      <c r="D104" s="33" t="s">
        <v>234</v>
      </c>
      <c r="F104" s="65">
        <v>45000</v>
      </c>
      <c r="G104" s="71">
        <f t="shared" si="5"/>
        <v>-45000</v>
      </c>
      <c r="H104" s="65">
        <v>0</v>
      </c>
      <c r="J104" s="94"/>
    </row>
    <row r="105" spans="1:10" ht="30" x14ac:dyDescent="0.3">
      <c r="D105" s="33" t="s">
        <v>181</v>
      </c>
      <c r="F105" s="65">
        <v>20000</v>
      </c>
      <c r="G105" s="71">
        <f t="shared" si="5"/>
        <v>-15000</v>
      </c>
      <c r="H105" s="65">
        <v>5000</v>
      </c>
      <c r="J105" s="94"/>
    </row>
    <row r="106" spans="1:10" ht="30" x14ac:dyDescent="0.3">
      <c r="D106" s="33" t="s">
        <v>175</v>
      </c>
      <c r="F106" s="65">
        <v>30000</v>
      </c>
      <c r="G106" s="71">
        <f t="shared" si="5"/>
        <v>-23000</v>
      </c>
      <c r="H106" s="65">
        <v>7000</v>
      </c>
      <c r="J106" s="94"/>
    </row>
    <row r="107" spans="1:10" s="103" customFormat="1" ht="30" x14ac:dyDescent="0.3">
      <c r="A107" s="82"/>
      <c r="B107" s="92"/>
      <c r="C107" s="92"/>
      <c r="D107" s="148" t="s">
        <v>217</v>
      </c>
      <c r="E107" s="92"/>
      <c r="F107" s="94">
        <v>0</v>
      </c>
      <c r="G107" s="71">
        <f t="shared" si="5"/>
        <v>58000</v>
      </c>
      <c r="H107" s="94">
        <v>58000</v>
      </c>
      <c r="I107" s="102"/>
      <c r="J107" s="94"/>
    </row>
    <row r="108" spans="1:10" x14ac:dyDescent="0.3">
      <c r="B108" s="84"/>
      <c r="F108" s="65"/>
      <c r="G108" s="71"/>
      <c r="H108" s="65"/>
      <c r="J108" s="132"/>
    </row>
    <row r="109" spans="1:10" s="108" customFormat="1" x14ac:dyDescent="0.3">
      <c r="A109" s="76"/>
      <c r="B109" s="53">
        <v>3233</v>
      </c>
      <c r="C109" s="53" t="s">
        <v>83</v>
      </c>
      <c r="D109" s="53"/>
      <c r="E109" s="53" t="s">
        <v>135</v>
      </c>
      <c r="F109" s="64">
        <f>F110</f>
        <v>4800</v>
      </c>
      <c r="G109" s="73">
        <f t="shared" si="5"/>
        <v>0</v>
      </c>
      <c r="H109" s="64">
        <f>H110</f>
        <v>4800</v>
      </c>
      <c r="I109" s="64"/>
      <c r="J109" s="132"/>
    </row>
    <row r="110" spans="1:10" x14ac:dyDescent="0.3">
      <c r="C110" s="31" t="s">
        <v>84</v>
      </c>
      <c r="F110" s="65">
        <v>4800</v>
      </c>
      <c r="G110" s="71">
        <f t="shared" si="5"/>
        <v>0</v>
      </c>
      <c r="H110" s="65">
        <v>4800</v>
      </c>
      <c r="J110" s="132"/>
    </row>
    <row r="111" spans="1:10" x14ac:dyDescent="0.3">
      <c r="F111" s="65"/>
      <c r="G111" s="71"/>
      <c r="H111" s="65"/>
      <c r="J111" s="132"/>
    </row>
    <row r="112" spans="1:10" s="108" customFormat="1" x14ac:dyDescent="0.3">
      <c r="A112" s="76"/>
      <c r="B112" s="53">
        <v>3234</v>
      </c>
      <c r="C112" s="53" t="s">
        <v>85</v>
      </c>
      <c r="D112" s="53"/>
      <c r="E112" s="53"/>
      <c r="F112" s="64">
        <f>F113+F114</f>
        <v>65000</v>
      </c>
      <c r="G112" s="73">
        <f t="shared" si="5"/>
        <v>0</v>
      </c>
      <c r="H112" s="64">
        <f>H113+H114</f>
        <v>65000</v>
      </c>
      <c r="I112" s="64"/>
      <c r="J112" s="132"/>
    </row>
    <row r="113" spans="1:10" x14ac:dyDescent="0.3">
      <c r="B113" s="31">
        <v>32341</v>
      </c>
      <c r="C113" s="116" t="s">
        <v>167</v>
      </c>
      <c r="F113" s="65">
        <v>25000</v>
      </c>
      <c r="G113" s="71">
        <f t="shared" si="5"/>
        <v>0</v>
      </c>
      <c r="H113" s="65">
        <v>25000</v>
      </c>
      <c r="J113" s="132"/>
    </row>
    <row r="114" spans="1:10" x14ac:dyDescent="0.3">
      <c r="B114" s="31">
        <v>32342</v>
      </c>
      <c r="C114" s="116" t="s">
        <v>168</v>
      </c>
      <c r="F114" s="65">
        <v>40000</v>
      </c>
      <c r="G114" s="71">
        <f t="shared" si="5"/>
        <v>0</v>
      </c>
      <c r="H114" s="65">
        <v>40000</v>
      </c>
      <c r="J114" s="132"/>
    </row>
    <row r="115" spans="1:10" x14ac:dyDescent="0.3">
      <c r="C115" s="116"/>
      <c r="F115" s="65"/>
      <c r="G115" s="71"/>
      <c r="H115" s="65"/>
      <c r="J115" s="132"/>
    </row>
    <row r="116" spans="1:10" s="176" customFormat="1" x14ac:dyDescent="0.3">
      <c r="A116" s="82"/>
      <c r="B116" s="88">
        <v>3235</v>
      </c>
      <c r="C116" s="179" t="s">
        <v>214</v>
      </c>
      <c r="D116" s="88"/>
      <c r="E116" s="88"/>
      <c r="F116" s="74">
        <v>0</v>
      </c>
      <c r="G116" s="73">
        <f t="shared" si="5"/>
        <v>32000</v>
      </c>
      <c r="H116" s="74">
        <f>H117</f>
        <v>32000</v>
      </c>
      <c r="I116" s="177"/>
      <c r="J116" s="175"/>
    </row>
    <row r="117" spans="1:10" s="176" customFormat="1" x14ac:dyDescent="0.3">
      <c r="A117" s="82"/>
      <c r="B117" s="92">
        <v>32352</v>
      </c>
      <c r="C117" s="180" t="s">
        <v>215</v>
      </c>
      <c r="D117" s="88"/>
      <c r="E117" s="92"/>
      <c r="F117" s="94">
        <v>0</v>
      </c>
      <c r="G117" s="71">
        <f t="shared" si="5"/>
        <v>32000</v>
      </c>
      <c r="H117" s="94">
        <v>32000</v>
      </c>
      <c r="I117" s="118"/>
      <c r="J117" s="175"/>
    </row>
    <row r="118" spans="1:10" x14ac:dyDescent="0.3">
      <c r="B118" s="53"/>
      <c r="C118" s="119"/>
      <c r="E118" s="53"/>
      <c r="F118" s="64"/>
      <c r="G118" s="71"/>
      <c r="H118" s="64"/>
      <c r="I118" s="107"/>
      <c r="J118" s="132"/>
    </row>
    <row r="119" spans="1:10" s="108" customFormat="1" x14ac:dyDescent="0.3">
      <c r="A119" s="76"/>
      <c r="B119" s="53">
        <v>3236</v>
      </c>
      <c r="C119" s="53" t="s">
        <v>86</v>
      </c>
      <c r="D119" s="53"/>
      <c r="E119" s="53"/>
      <c r="F119" s="64">
        <f>F120</f>
        <v>12500</v>
      </c>
      <c r="G119" s="73">
        <f t="shared" si="5"/>
        <v>0</v>
      </c>
      <c r="H119" s="64">
        <f>H120</f>
        <v>12500</v>
      </c>
      <c r="I119" s="64"/>
      <c r="J119" s="132"/>
    </row>
    <row r="120" spans="1:10" x14ac:dyDescent="0.3">
      <c r="B120" s="95"/>
      <c r="C120" s="117" t="s">
        <v>87</v>
      </c>
      <c r="D120" s="173"/>
      <c r="E120" s="117"/>
      <c r="F120" s="65">
        <v>12500</v>
      </c>
      <c r="G120" s="71">
        <f t="shared" si="5"/>
        <v>0</v>
      </c>
      <c r="H120" s="65">
        <v>12500</v>
      </c>
      <c r="J120" s="132"/>
    </row>
    <row r="121" spans="1:10" x14ac:dyDescent="0.3">
      <c r="B121" s="95"/>
      <c r="C121" s="117"/>
      <c r="D121" s="173"/>
      <c r="E121" s="117"/>
      <c r="F121" s="65"/>
      <c r="G121" s="71"/>
      <c r="H121" s="65"/>
      <c r="J121" s="132"/>
    </row>
    <row r="122" spans="1:10" s="108" customFormat="1" x14ac:dyDescent="0.3">
      <c r="A122" s="76"/>
      <c r="B122" s="53">
        <v>3237</v>
      </c>
      <c r="C122" s="53" t="s">
        <v>88</v>
      </c>
      <c r="D122" s="53"/>
      <c r="E122" s="53"/>
      <c r="F122" s="64">
        <f>F123+F124+F125</f>
        <v>6500</v>
      </c>
      <c r="G122" s="73">
        <f t="shared" si="5"/>
        <v>1500</v>
      </c>
      <c r="H122" s="64">
        <f>H123+H124+H125</f>
        <v>8000</v>
      </c>
      <c r="I122" s="64"/>
      <c r="J122" s="132"/>
    </row>
    <row r="123" spans="1:10" ht="30" x14ac:dyDescent="0.3">
      <c r="D123" s="33" t="s">
        <v>164</v>
      </c>
      <c r="F123" s="94">
        <v>2000</v>
      </c>
      <c r="G123" s="71">
        <f t="shared" si="5"/>
        <v>0</v>
      </c>
      <c r="H123" s="94">
        <v>2000</v>
      </c>
      <c r="J123" s="132"/>
    </row>
    <row r="124" spans="1:10" x14ac:dyDescent="0.3">
      <c r="D124" s="31" t="s">
        <v>195</v>
      </c>
      <c r="F124" s="65">
        <v>500</v>
      </c>
      <c r="G124" s="71">
        <f t="shared" si="5"/>
        <v>0</v>
      </c>
      <c r="H124" s="65">
        <v>500</v>
      </c>
      <c r="J124" s="132"/>
    </row>
    <row r="125" spans="1:10" ht="30" x14ac:dyDescent="0.3">
      <c r="D125" s="33" t="s">
        <v>218</v>
      </c>
      <c r="F125" s="65">
        <v>4000</v>
      </c>
      <c r="G125" s="71">
        <f t="shared" si="5"/>
        <v>1500</v>
      </c>
      <c r="H125" s="65">
        <v>5500</v>
      </c>
      <c r="I125" s="134"/>
      <c r="J125" s="94"/>
    </row>
    <row r="126" spans="1:10" x14ac:dyDescent="0.3">
      <c r="F126" s="65"/>
      <c r="G126" s="71"/>
      <c r="H126" s="65"/>
      <c r="J126" s="132"/>
    </row>
    <row r="127" spans="1:10" s="101" customFormat="1" x14ac:dyDescent="0.3">
      <c r="A127" s="100"/>
      <c r="B127" s="88">
        <v>3238</v>
      </c>
      <c r="C127" s="88" t="s">
        <v>89</v>
      </c>
      <c r="D127" s="88"/>
      <c r="E127" s="88"/>
      <c r="F127" s="74">
        <f>F128</f>
        <v>23000</v>
      </c>
      <c r="G127" s="73">
        <f t="shared" si="5"/>
        <v>1000</v>
      </c>
      <c r="H127" s="74">
        <f>H128</f>
        <v>24000</v>
      </c>
      <c r="I127" s="74"/>
      <c r="J127" s="132"/>
    </row>
    <row r="128" spans="1:10" s="103" customFormat="1" x14ac:dyDescent="0.3">
      <c r="A128" s="82"/>
      <c r="B128" s="92"/>
      <c r="C128" s="92" t="s">
        <v>90</v>
      </c>
      <c r="D128" s="88"/>
      <c r="E128" s="92"/>
      <c r="F128" s="94">
        <v>23000</v>
      </c>
      <c r="G128" s="71">
        <f t="shared" si="5"/>
        <v>1000</v>
      </c>
      <c r="H128" s="94">
        <v>24000</v>
      </c>
      <c r="I128" s="102"/>
      <c r="J128" s="132"/>
    </row>
    <row r="129" spans="1:10" x14ac:dyDescent="0.3">
      <c r="F129" s="65"/>
      <c r="G129" s="71"/>
      <c r="H129" s="65"/>
      <c r="J129" s="132"/>
    </row>
    <row r="130" spans="1:10" s="108" customFormat="1" x14ac:dyDescent="0.3">
      <c r="A130" s="76"/>
      <c r="B130" s="53">
        <v>3239</v>
      </c>
      <c r="C130" s="53" t="s">
        <v>91</v>
      </c>
      <c r="D130" s="53"/>
      <c r="E130" s="53"/>
      <c r="F130" s="64">
        <f>F131+F132+F133+F134</f>
        <v>26000</v>
      </c>
      <c r="G130" s="73">
        <f t="shared" si="5"/>
        <v>7500</v>
      </c>
      <c r="H130" s="64">
        <f>H131+H132+H133+H134</f>
        <v>33500</v>
      </c>
      <c r="I130" s="64"/>
      <c r="J130" s="132"/>
    </row>
    <row r="131" spans="1:10" s="103" customFormat="1" x14ac:dyDescent="0.3">
      <c r="A131" s="82"/>
      <c r="B131" s="92"/>
      <c r="C131" s="92" t="s">
        <v>92</v>
      </c>
      <c r="D131" s="88"/>
      <c r="E131" s="92"/>
      <c r="F131" s="94">
        <v>15000</v>
      </c>
      <c r="G131" s="71">
        <f t="shared" si="5"/>
        <v>1500</v>
      </c>
      <c r="H131" s="94">
        <v>16500</v>
      </c>
      <c r="I131" s="102"/>
      <c r="J131" s="132"/>
    </row>
    <row r="132" spans="1:10" x14ac:dyDescent="0.3">
      <c r="C132" s="31" t="s">
        <v>93</v>
      </c>
      <c r="F132" s="65">
        <v>2000</v>
      </c>
      <c r="G132" s="71">
        <f t="shared" ref="G132:G198" si="8">H132-F132</f>
        <v>0</v>
      </c>
      <c r="H132" s="65">
        <v>2000</v>
      </c>
      <c r="J132" s="132"/>
    </row>
    <row r="133" spans="1:10" x14ac:dyDescent="0.3">
      <c r="C133" s="31" t="s">
        <v>94</v>
      </c>
      <c r="F133" s="65">
        <v>6000</v>
      </c>
      <c r="G133" s="71">
        <f t="shared" si="8"/>
        <v>6000</v>
      </c>
      <c r="H133" s="65">
        <v>12000</v>
      </c>
      <c r="J133" s="132"/>
    </row>
    <row r="134" spans="1:10" x14ac:dyDescent="0.3">
      <c r="B134" s="31" t="s">
        <v>156</v>
      </c>
      <c r="F134" s="65">
        <v>3000</v>
      </c>
      <c r="G134" s="71">
        <f t="shared" si="8"/>
        <v>0</v>
      </c>
      <c r="H134" s="65">
        <v>3000</v>
      </c>
      <c r="J134" s="132"/>
    </row>
    <row r="135" spans="1:10" x14ac:dyDescent="0.3">
      <c r="F135" s="65"/>
      <c r="G135" s="71"/>
      <c r="H135" s="65"/>
      <c r="J135" s="132"/>
    </row>
    <row r="136" spans="1:10" s="108" customFormat="1" x14ac:dyDescent="0.3">
      <c r="A136" s="76"/>
      <c r="B136" s="53" t="s">
        <v>95</v>
      </c>
      <c r="C136" s="53" t="s">
        <v>96</v>
      </c>
      <c r="D136" s="53"/>
      <c r="E136" s="53"/>
      <c r="F136" s="64">
        <f>F137+F143+F149+F146</f>
        <v>71000</v>
      </c>
      <c r="G136" s="73">
        <f t="shared" si="8"/>
        <v>-1700</v>
      </c>
      <c r="H136" s="64">
        <f>H137+H143+H149+H146</f>
        <v>69300</v>
      </c>
      <c r="I136" s="64"/>
      <c r="J136" s="132"/>
    </row>
    <row r="137" spans="1:10" s="108" customFormat="1" x14ac:dyDescent="0.3">
      <c r="A137" s="76"/>
      <c r="B137" s="53">
        <v>3292</v>
      </c>
      <c r="C137" s="53" t="s">
        <v>97</v>
      </c>
      <c r="E137" s="53"/>
      <c r="F137" s="64">
        <f>F139+F140+F141+F138</f>
        <v>50000</v>
      </c>
      <c r="G137" s="73">
        <f t="shared" si="8"/>
        <v>-2700</v>
      </c>
      <c r="H137" s="64">
        <f>H139+H140+H141+H138</f>
        <v>47300</v>
      </c>
      <c r="I137" s="64"/>
      <c r="J137" s="132"/>
    </row>
    <row r="138" spans="1:10" s="101" customFormat="1" ht="45" x14ac:dyDescent="0.3">
      <c r="A138" s="100"/>
      <c r="B138" s="88"/>
      <c r="C138" s="88"/>
      <c r="D138" s="148" t="s">
        <v>98</v>
      </c>
      <c r="E138" s="88"/>
      <c r="F138" s="94">
        <v>20000</v>
      </c>
      <c r="G138" s="71">
        <f t="shared" si="8"/>
        <v>0</v>
      </c>
      <c r="H138" s="94">
        <v>20000</v>
      </c>
      <c r="I138" s="149"/>
      <c r="J138" s="94"/>
    </row>
    <row r="139" spans="1:10" s="103" customFormat="1" ht="30" x14ac:dyDescent="0.3">
      <c r="A139" s="82"/>
      <c r="B139" s="92"/>
      <c r="C139" s="92"/>
      <c r="D139" s="148" t="s">
        <v>99</v>
      </c>
      <c r="E139" s="92"/>
      <c r="F139" s="94">
        <v>5000</v>
      </c>
      <c r="G139" s="71">
        <f t="shared" si="8"/>
        <v>-1700</v>
      </c>
      <c r="H139" s="94">
        <v>3300</v>
      </c>
      <c r="I139" s="149"/>
      <c r="J139" s="94"/>
    </row>
    <row r="140" spans="1:10" s="103" customFormat="1" ht="30" x14ac:dyDescent="0.3">
      <c r="A140" s="82"/>
      <c r="B140" s="92"/>
      <c r="C140" s="92"/>
      <c r="D140" s="148" t="s">
        <v>100</v>
      </c>
      <c r="E140" s="92"/>
      <c r="F140" s="94">
        <v>13000</v>
      </c>
      <c r="G140" s="71">
        <f t="shared" si="8"/>
        <v>-1000</v>
      </c>
      <c r="H140" s="94">
        <v>12000</v>
      </c>
      <c r="I140" s="149"/>
      <c r="J140" s="132"/>
    </row>
    <row r="141" spans="1:10" s="103" customFormat="1" ht="30" x14ac:dyDescent="0.3">
      <c r="A141" s="82"/>
      <c r="B141" s="92"/>
      <c r="C141" s="92"/>
      <c r="D141" s="150" t="s">
        <v>101</v>
      </c>
      <c r="E141" s="92" t="s">
        <v>15</v>
      </c>
      <c r="F141" s="94">
        <v>12000</v>
      </c>
      <c r="G141" s="71">
        <f t="shared" si="8"/>
        <v>0</v>
      </c>
      <c r="H141" s="94">
        <v>12000</v>
      </c>
      <c r="I141" s="149"/>
      <c r="J141" s="132"/>
    </row>
    <row r="142" spans="1:10" x14ac:dyDescent="0.3">
      <c r="D142" s="171"/>
      <c r="F142" s="65"/>
      <c r="G142" s="71"/>
      <c r="H142" s="65"/>
      <c r="J142" s="132"/>
    </row>
    <row r="143" spans="1:10" s="108" customFormat="1" x14ac:dyDescent="0.3">
      <c r="A143" s="76"/>
      <c r="B143" s="53">
        <v>3293</v>
      </c>
      <c r="C143" s="53" t="s">
        <v>102</v>
      </c>
      <c r="D143" s="53"/>
      <c r="E143" s="53"/>
      <c r="F143" s="64">
        <f>F144</f>
        <v>15000</v>
      </c>
      <c r="G143" s="73">
        <f t="shared" si="8"/>
        <v>1000</v>
      </c>
      <c r="H143" s="64">
        <f>H144</f>
        <v>16000</v>
      </c>
      <c r="I143" s="64"/>
      <c r="J143" s="132"/>
    </row>
    <row r="144" spans="1:10" x14ac:dyDescent="0.3">
      <c r="C144" s="31" t="s">
        <v>103</v>
      </c>
      <c r="F144" s="65">
        <v>15000</v>
      </c>
      <c r="G144" s="71">
        <f t="shared" si="8"/>
        <v>1000</v>
      </c>
      <c r="H144" s="65">
        <v>16000</v>
      </c>
      <c r="J144" s="132"/>
    </row>
    <row r="145" spans="1:10" x14ac:dyDescent="0.3">
      <c r="F145" s="65"/>
      <c r="G145" s="71"/>
      <c r="H145" s="65"/>
      <c r="J145" s="132"/>
    </row>
    <row r="146" spans="1:10" x14ac:dyDescent="0.3">
      <c r="B146" s="53">
        <v>3295</v>
      </c>
      <c r="C146" s="53" t="s">
        <v>235</v>
      </c>
      <c r="F146" s="64">
        <v>1000</v>
      </c>
      <c r="G146" s="73">
        <f>H146-F146</f>
        <v>0</v>
      </c>
      <c r="H146" s="64">
        <v>1000</v>
      </c>
      <c r="J146" s="132"/>
    </row>
    <row r="147" spans="1:10" x14ac:dyDescent="0.3">
      <c r="B147" s="31">
        <v>3295</v>
      </c>
      <c r="C147" s="31" t="s">
        <v>235</v>
      </c>
      <c r="F147" s="65">
        <v>1000</v>
      </c>
      <c r="G147" s="71">
        <f>H147-F147</f>
        <v>0</v>
      </c>
      <c r="H147" s="65">
        <v>1000</v>
      </c>
      <c r="J147" s="132"/>
    </row>
    <row r="148" spans="1:10" x14ac:dyDescent="0.3">
      <c r="F148" s="65"/>
      <c r="G148" s="71"/>
      <c r="H148" s="65"/>
      <c r="J148" s="132"/>
    </row>
    <row r="149" spans="1:10" s="108" customFormat="1" x14ac:dyDescent="0.3">
      <c r="A149" s="76"/>
      <c r="B149" s="53">
        <v>3299</v>
      </c>
      <c r="C149" s="53" t="s">
        <v>104</v>
      </c>
      <c r="D149" s="53"/>
      <c r="E149" s="53"/>
      <c r="F149" s="64">
        <f>F150</f>
        <v>5000</v>
      </c>
      <c r="G149" s="73">
        <f t="shared" si="8"/>
        <v>0</v>
      </c>
      <c r="H149" s="64">
        <f>H150</f>
        <v>5000</v>
      </c>
      <c r="I149" s="64"/>
      <c r="J149" s="132"/>
    </row>
    <row r="150" spans="1:10" x14ac:dyDescent="0.3">
      <c r="C150" s="53" t="s">
        <v>211</v>
      </c>
      <c r="F150" s="65">
        <v>5000</v>
      </c>
      <c r="G150" s="71">
        <f t="shared" si="8"/>
        <v>0</v>
      </c>
      <c r="H150" s="65">
        <v>5000</v>
      </c>
      <c r="J150" s="132"/>
    </row>
    <row r="151" spans="1:10" x14ac:dyDescent="0.3">
      <c r="C151" s="53"/>
      <c r="F151" s="65"/>
      <c r="G151" s="71"/>
      <c r="H151" s="65"/>
      <c r="J151" s="132"/>
    </row>
    <row r="152" spans="1:10" s="101" customFormat="1" x14ac:dyDescent="0.3">
      <c r="A152" s="100"/>
      <c r="B152" s="88">
        <v>34</v>
      </c>
      <c r="C152" s="88" t="s">
        <v>145</v>
      </c>
      <c r="D152" s="53"/>
      <c r="E152" s="88"/>
      <c r="F152" s="74">
        <f>F155+F158</f>
        <v>4000</v>
      </c>
      <c r="G152" s="73">
        <f t="shared" si="8"/>
        <v>0</v>
      </c>
      <c r="H152" s="74">
        <f>H155+H158</f>
        <v>4000</v>
      </c>
      <c r="I152" s="74"/>
      <c r="J152" s="132"/>
    </row>
    <row r="153" spans="1:10" x14ac:dyDescent="0.3">
      <c r="B153" s="53" t="s">
        <v>105</v>
      </c>
      <c r="C153" s="53" t="s">
        <v>106</v>
      </c>
      <c r="F153" s="74">
        <f>F156+F159</f>
        <v>4000</v>
      </c>
      <c r="G153" s="73">
        <f t="shared" si="8"/>
        <v>0</v>
      </c>
      <c r="H153" s="74">
        <f>H156+H159</f>
        <v>4000</v>
      </c>
      <c r="I153" s="74"/>
      <c r="J153" s="132"/>
    </row>
    <row r="154" spans="1:10" x14ac:dyDescent="0.3">
      <c r="B154" s="53" t="s">
        <v>27</v>
      </c>
      <c r="F154" s="74"/>
      <c r="G154" s="71"/>
      <c r="H154" s="74"/>
      <c r="J154" s="132"/>
    </row>
    <row r="155" spans="1:10" x14ac:dyDescent="0.3">
      <c r="B155" s="53">
        <v>3431</v>
      </c>
      <c r="C155" s="53" t="s">
        <v>107</v>
      </c>
      <c r="F155" s="74">
        <v>3000</v>
      </c>
      <c r="G155" s="73">
        <f t="shared" si="8"/>
        <v>0</v>
      </c>
      <c r="H155" s="74">
        <v>3000</v>
      </c>
      <c r="I155" s="74"/>
      <c r="J155" s="132"/>
    </row>
    <row r="156" spans="1:10" x14ac:dyDescent="0.3">
      <c r="C156" s="31" t="s">
        <v>108</v>
      </c>
      <c r="F156" s="94">
        <v>3000</v>
      </c>
      <c r="G156" s="71">
        <f t="shared" si="8"/>
        <v>0</v>
      </c>
      <c r="H156" s="94">
        <v>3000</v>
      </c>
      <c r="J156" s="132"/>
    </row>
    <row r="157" spans="1:10" x14ac:dyDescent="0.3">
      <c r="F157" s="74"/>
      <c r="G157" s="71"/>
      <c r="H157" s="74"/>
      <c r="J157" s="132"/>
    </row>
    <row r="158" spans="1:10" x14ac:dyDescent="0.3">
      <c r="B158" s="53">
        <v>3433</v>
      </c>
      <c r="C158" s="53" t="s">
        <v>109</v>
      </c>
      <c r="F158" s="74">
        <v>1000</v>
      </c>
      <c r="G158" s="71">
        <f t="shared" si="8"/>
        <v>0</v>
      </c>
      <c r="H158" s="74">
        <v>1000</v>
      </c>
      <c r="I158" s="74"/>
      <c r="J158" s="132"/>
    </row>
    <row r="159" spans="1:10" x14ac:dyDescent="0.3">
      <c r="B159" s="31">
        <v>34333</v>
      </c>
      <c r="C159" s="31" t="s">
        <v>146</v>
      </c>
      <c r="F159" s="94">
        <v>1000</v>
      </c>
      <c r="G159" s="71">
        <f t="shared" si="8"/>
        <v>0</v>
      </c>
      <c r="H159" s="94">
        <v>1000</v>
      </c>
      <c r="J159" s="132"/>
    </row>
    <row r="160" spans="1:10" s="108" customFormat="1" x14ac:dyDescent="0.3">
      <c r="A160" s="76"/>
      <c r="B160" s="53">
        <v>4</v>
      </c>
      <c r="C160" s="53" t="s">
        <v>147</v>
      </c>
      <c r="D160" s="53"/>
      <c r="E160" s="53"/>
      <c r="F160" s="64">
        <f>F168+F172+F208+F213+F217+F162</f>
        <v>666446</v>
      </c>
      <c r="G160" s="73">
        <f t="shared" si="8"/>
        <v>104233.96999999997</v>
      </c>
      <c r="H160" s="64">
        <f>H168+H172+H208+H213+H217+H220+H162</f>
        <v>770679.97</v>
      </c>
      <c r="I160" s="64"/>
      <c r="J160" s="132"/>
    </row>
    <row r="161" spans="1:10" s="108" customFormat="1" x14ac:dyDescent="0.3">
      <c r="A161" s="76"/>
      <c r="B161" s="53"/>
      <c r="C161" s="53"/>
      <c r="D161" s="53"/>
      <c r="E161" s="53"/>
      <c r="F161" s="64"/>
      <c r="G161" s="73"/>
      <c r="H161" s="64"/>
      <c r="I161" s="64"/>
      <c r="J161" s="132"/>
    </row>
    <row r="162" spans="1:10" s="101" customFormat="1" x14ac:dyDescent="0.3">
      <c r="A162" s="100"/>
      <c r="B162" s="88" t="s">
        <v>236</v>
      </c>
      <c r="C162" s="88" t="s">
        <v>238</v>
      </c>
      <c r="D162" s="88"/>
      <c r="E162" s="88"/>
      <c r="F162" s="74">
        <f>F163</f>
        <v>0</v>
      </c>
      <c r="G162" s="73">
        <f>H162-F162</f>
        <v>145000</v>
      </c>
      <c r="H162" s="74">
        <f>H163</f>
        <v>145000</v>
      </c>
      <c r="I162" s="74"/>
      <c r="J162" s="132"/>
    </row>
    <row r="163" spans="1:10" s="101" customFormat="1" x14ac:dyDescent="0.3">
      <c r="A163" s="100"/>
      <c r="B163" s="88">
        <v>4124</v>
      </c>
      <c r="C163" s="88" t="s">
        <v>237</v>
      </c>
      <c r="D163" s="88"/>
      <c r="E163" s="88"/>
      <c r="F163" s="74">
        <f>F164</f>
        <v>0</v>
      </c>
      <c r="G163" s="73">
        <f t="shared" ref="G163:G164" si="9">H163-F163</f>
        <v>145000</v>
      </c>
      <c r="H163" s="74">
        <f>H164</f>
        <v>145000</v>
      </c>
      <c r="I163" s="74"/>
      <c r="J163" s="132"/>
    </row>
    <row r="164" spans="1:10" s="101" customFormat="1" x14ac:dyDescent="0.3">
      <c r="A164" s="100"/>
      <c r="B164" s="88">
        <v>41241</v>
      </c>
      <c r="C164" s="88" t="s">
        <v>239</v>
      </c>
      <c r="D164" s="88"/>
      <c r="E164" s="88"/>
      <c r="F164" s="74">
        <f>F165+F166</f>
        <v>0</v>
      </c>
      <c r="G164" s="73">
        <f t="shared" si="9"/>
        <v>145000</v>
      </c>
      <c r="H164" s="74">
        <f>H165+H166</f>
        <v>145000</v>
      </c>
      <c r="I164" s="74"/>
      <c r="J164" s="132"/>
    </row>
    <row r="165" spans="1:10" s="101" customFormat="1" x14ac:dyDescent="0.3">
      <c r="A165" s="100"/>
      <c r="B165" s="92">
        <v>412411</v>
      </c>
      <c r="C165" s="92" t="s">
        <v>240</v>
      </c>
      <c r="D165" s="88"/>
      <c r="E165" s="92"/>
      <c r="F165" s="94">
        <v>0</v>
      </c>
      <c r="G165" s="71">
        <f>H165-F165</f>
        <v>45000</v>
      </c>
      <c r="H165" s="94">
        <v>45000</v>
      </c>
      <c r="I165" s="74"/>
      <c r="J165" s="132"/>
    </row>
    <row r="166" spans="1:10" s="101" customFormat="1" x14ac:dyDescent="0.3">
      <c r="A166" s="100"/>
      <c r="B166" s="92">
        <v>412411</v>
      </c>
      <c r="C166" s="92" t="s">
        <v>219</v>
      </c>
      <c r="D166" s="88"/>
      <c r="E166" s="92"/>
      <c r="F166" s="94">
        <v>0</v>
      </c>
      <c r="G166" s="71">
        <f>H166-F166</f>
        <v>100000</v>
      </c>
      <c r="H166" s="94">
        <v>100000</v>
      </c>
      <c r="I166" s="178"/>
      <c r="J166" s="132"/>
    </row>
    <row r="167" spans="1:10" s="108" customFormat="1" x14ac:dyDescent="0.3">
      <c r="A167" s="76"/>
      <c r="B167" s="31"/>
      <c r="C167" s="31"/>
      <c r="D167" s="53"/>
      <c r="E167" s="31"/>
      <c r="F167" s="65"/>
      <c r="G167" s="71"/>
      <c r="H167" s="65"/>
      <c r="I167" s="107"/>
      <c r="J167" s="132"/>
    </row>
    <row r="168" spans="1:10" s="108" customFormat="1" x14ac:dyDescent="0.3">
      <c r="A168" s="76"/>
      <c r="B168" s="53" t="s">
        <v>243</v>
      </c>
      <c r="C168" s="53" t="s">
        <v>242</v>
      </c>
      <c r="D168" s="53"/>
      <c r="E168" s="31"/>
      <c r="F168" s="64">
        <f>F169</f>
        <v>30000</v>
      </c>
      <c r="G168" s="73">
        <f t="shared" si="8"/>
        <v>0</v>
      </c>
      <c r="H168" s="64">
        <f>H169</f>
        <v>30000</v>
      </c>
      <c r="I168" s="64"/>
      <c r="J168" s="132"/>
    </row>
    <row r="169" spans="1:10" s="108" customFormat="1" x14ac:dyDescent="0.3">
      <c r="A169" s="76"/>
      <c r="B169" s="53">
        <v>4214</v>
      </c>
      <c r="C169" s="53" t="s">
        <v>110</v>
      </c>
      <c r="D169" s="53"/>
      <c r="E169" s="53"/>
      <c r="F169" s="64">
        <f>F170</f>
        <v>30000</v>
      </c>
      <c r="G169" s="73">
        <f t="shared" si="8"/>
        <v>0</v>
      </c>
      <c r="H169" s="64">
        <f>H170</f>
        <v>30000</v>
      </c>
      <c r="I169" s="64"/>
      <c r="J169" s="132"/>
    </row>
    <row r="170" spans="1:10" x14ac:dyDescent="0.3">
      <c r="B170" s="31">
        <v>421410</v>
      </c>
      <c r="C170" s="31" t="s">
        <v>111</v>
      </c>
      <c r="F170" s="65">
        <v>30000</v>
      </c>
      <c r="G170" s="71">
        <f t="shared" si="8"/>
        <v>0</v>
      </c>
      <c r="H170" s="65">
        <v>30000</v>
      </c>
      <c r="J170" s="132"/>
    </row>
    <row r="171" spans="1:10" x14ac:dyDescent="0.3">
      <c r="F171" s="65"/>
      <c r="G171" s="71"/>
      <c r="H171" s="65"/>
      <c r="J171" s="132"/>
    </row>
    <row r="172" spans="1:10" s="108" customFormat="1" x14ac:dyDescent="0.3">
      <c r="A172" s="76"/>
      <c r="B172" s="53" t="s">
        <v>244</v>
      </c>
      <c r="C172" s="53" t="s">
        <v>112</v>
      </c>
      <c r="D172" s="53"/>
      <c r="E172" s="53"/>
      <c r="F172" s="64">
        <f>F173+F177+F183+F203</f>
        <v>351000</v>
      </c>
      <c r="G172" s="73">
        <f t="shared" si="8"/>
        <v>-91000</v>
      </c>
      <c r="H172" s="64">
        <f>H173+H177+H183+H203</f>
        <v>260000</v>
      </c>
      <c r="I172" s="64"/>
      <c r="J172" s="132"/>
    </row>
    <row r="173" spans="1:10" s="108" customFormat="1" x14ac:dyDescent="0.3">
      <c r="A173" s="76"/>
      <c r="B173" s="53">
        <v>4221</v>
      </c>
      <c r="C173" s="53" t="s">
        <v>113</v>
      </c>
      <c r="D173" s="53"/>
      <c r="E173" s="53"/>
      <c r="F173" s="64">
        <f>F174+F175</f>
        <v>22000</v>
      </c>
      <c r="G173" s="71">
        <f t="shared" si="8"/>
        <v>0</v>
      </c>
      <c r="H173" s="64">
        <f>H174+H175</f>
        <v>22000</v>
      </c>
      <c r="I173" s="64"/>
      <c r="J173" s="132"/>
    </row>
    <row r="174" spans="1:10" x14ac:dyDescent="0.3">
      <c r="B174" s="31">
        <v>422110</v>
      </c>
      <c r="C174" s="31" t="s">
        <v>148</v>
      </c>
      <c r="F174" s="65">
        <v>15000</v>
      </c>
      <c r="G174" s="71">
        <f t="shared" si="8"/>
        <v>0</v>
      </c>
      <c r="H174" s="65">
        <v>15000</v>
      </c>
      <c r="J174" s="132"/>
    </row>
    <row r="175" spans="1:10" x14ac:dyDescent="0.3">
      <c r="B175" s="31">
        <v>422121</v>
      </c>
      <c r="C175" s="116" t="s">
        <v>157</v>
      </c>
      <c r="F175" s="65">
        <v>7000</v>
      </c>
      <c r="G175" s="71">
        <f t="shared" si="8"/>
        <v>0</v>
      </c>
      <c r="H175" s="65">
        <v>7000</v>
      </c>
      <c r="J175" s="132"/>
    </row>
    <row r="176" spans="1:10" x14ac:dyDescent="0.3">
      <c r="C176" s="116"/>
      <c r="F176" s="65"/>
      <c r="G176" s="71"/>
      <c r="H176" s="65"/>
      <c r="J176" s="132"/>
    </row>
    <row r="177" spans="1:10" s="108" customFormat="1" x14ac:dyDescent="0.3">
      <c r="A177" s="76"/>
      <c r="B177" s="53">
        <v>4222</v>
      </c>
      <c r="C177" s="53" t="s">
        <v>114</v>
      </c>
      <c r="D177" s="53"/>
      <c r="E177" s="53"/>
      <c r="F177" s="64">
        <f>F178+F179+F180+F181</f>
        <v>77000</v>
      </c>
      <c r="G177" s="73">
        <f t="shared" si="8"/>
        <v>-35000</v>
      </c>
      <c r="H177" s="64">
        <f>H178+H179+H180+H181</f>
        <v>42000</v>
      </c>
      <c r="I177" s="64"/>
      <c r="J177" s="132"/>
    </row>
    <row r="178" spans="1:10" x14ac:dyDescent="0.3">
      <c r="B178" s="31">
        <v>422290</v>
      </c>
      <c r="C178" s="31" t="s">
        <v>187</v>
      </c>
      <c r="F178" s="65">
        <v>10000</v>
      </c>
      <c r="G178" s="71">
        <f t="shared" si="8"/>
        <v>-10000</v>
      </c>
      <c r="H178" s="65">
        <v>0</v>
      </c>
      <c r="J178" s="132"/>
    </row>
    <row r="179" spans="1:10" x14ac:dyDescent="0.3">
      <c r="B179" s="31">
        <v>422291</v>
      </c>
      <c r="C179" s="31" t="s">
        <v>196</v>
      </c>
      <c r="F179" s="65">
        <v>20000</v>
      </c>
      <c r="G179" s="71">
        <f t="shared" si="8"/>
        <v>0</v>
      </c>
      <c r="H179" s="65">
        <v>20000</v>
      </c>
      <c r="J179" s="132"/>
    </row>
    <row r="180" spans="1:10" x14ac:dyDescent="0.3">
      <c r="B180" s="31">
        <v>422292</v>
      </c>
      <c r="C180" s="31" t="s">
        <v>186</v>
      </c>
      <c r="E180" s="31" t="s">
        <v>25</v>
      </c>
      <c r="F180" s="65">
        <v>35000</v>
      </c>
      <c r="G180" s="71">
        <f t="shared" si="8"/>
        <v>-13000</v>
      </c>
      <c r="H180" s="65">
        <v>22000</v>
      </c>
      <c r="J180" s="132"/>
    </row>
    <row r="181" spans="1:10" x14ac:dyDescent="0.3">
      <c r="B181" s="92">
        <v>422293</v>
      </c>
      <c r="C181" s="31" t="s">
        <v>169</v>
      </c>
      <c r="D181" s="123"/>
      <c r="F181" s="65">
        <v>12000</v>
      </c>
      <c r="G181" s="71">
        <f t="shared" si="8"/>
        <v>-12000</v>
      </c>
      <c r="H181" s="65">
        <v>0</v>
      </c>
      <c r="J181" s="132"/>
    </row>
    <row r="182" spans="1:10" x14ac:dyDescent="0.3">
      <c r="B182" s="92"/>
      <c r="D182" s="123"/>
      <c r="F182" s="65"/>
      <c r="G182" s="71"/>
      <c r="H182" s="65"/>
      <c r="J182" s="132"/>
    </row>
    <row r="183" spans="1:10" s="108" customFormat="1" x14ac:dyDescent="0.3">
      <c r="A183" s="76"/>
      <c r="B183" s="53">
        <v>4223</v>
      </c>
      <c r="C183" s="53" t="s">
        <v>115</v>
      </c>
      <c r="D183" s="53"/>
      <c r="E183" s="53"/>
      <c r="F183" s="64">
        <f>F185+F199</f>
        <v>215000</v>
      </c>
      <c r="G183" s="73">
        <f t="shared" si="8"/>
        <v>-46000</v>
      </c>
      <c r="H183" s="64">
        <f>H185+H199</f>
        <v>169000</v>
      </c>
      <c r="I183" s="64"/>
      <c r="J183" s="132"/>
    </row>
    <row r="184" spans="1:10" s="108" customFormat="1" x14ac:dyDescent="0.3">
      <c r="A184" s="76"/>
      <c r="B184" s="53"/>
      <c r="C184" s="53"/>
      <c r="D184" s="53"/>
      <c r="E184" s="53"/>
      <c r="F184" s="64"/>
      <c r="G184" s="71"/>
      <c r="H184" s="64"/>
      <c r="I184" s="107"/>
      <c r="J184" s="132"/>
    </row>
    <row r="185" spans="1:10" s="108" customFormat="1" x14ac:dyDescent="0.3">
      <c r="A185" s="76"/>
      <c r="B185" s="53">
        <v>42233</v>
      </c>
      <c r="C185" s="53" t="s">
        <v>159</v>
      </c>
      <c r="D185" s="53"/>
      <c r="E185" s="53"/>
      <c r="F185" s="64">
        <f>F186+F190</f>
        <v>190000</v>
      </c>
      <c r="G185" s="73">
        <f t="shared" si="8"/>
        <v>-41000</v>
      </c>
      <c r="H185" s="64">
        <f>H186+H190</f>
        <v>149000</v>
      </c>
      <c r="I185" s="64"/>
      <c r="J185" s="132"/>
    </row>
    <row r="186" spans="1:10" s="108" customFormat="1" x14ac:dyDescent="0.3">
      <c r="A186" s="76"/>
      <c r="B186" s="53">
        <v>422330</v>
      </c>
      <c r="C186" s="119" t="s">
        <v>162</v>
      </c>
      <c r="D186" s="119"/>
      <c r="E186" s="53"/>
      <c r="F186" s="64">
        <f>F187+F189+F188</f>
        <v>100000</v>
      </c>
      <c r="G186" s="73">
        <f t="shared" si="8"/>
        <v>-15000</v>
      </c>
      <c r="H186" s="64">
        <f>H187+H189+H188</f>
        <v>85000</v>
      </c>
      <c r="I186" s="64"/>
      <c r="J186" s="132"/>
    </row>
    <row r="187" spans="1:10" x14ac:dyDescent="0.3">
      <c r="C187" s="116" t="s">
        <v>188</v>
      </c>
      <c r="D187" s="119"/>
      <c r="F187" s="65">
        <v>40000</v>
      </c>
      <c r="G187" s="71">
        <f t="shared" si="8"/>
        <v>0</v>
      </c>
      <c r="H187" s="65">
        <v>40000</v>
      </c>
      <c r="J187" s="132"/>
    </row>
    <row r="188" spans="1:10" x14ac:dyDescent="0.3">
      <c r="C188" s="116" t="s">
        <v>170</v>
      </c>
      <c r="F188" s="65">
        <v>10000</v>
      </c>
      <c r="G188" s="71">
        <f t="shared" si="8"/>
        <v>-5000</v>
      </c>
      <c r="H188" s="65">
        <v>5000</v>
      </c>
      <c r="J188" s="132"/>
    </row>
    <row r="189" spans="1:10" x14ac:dyDescent="0.3">
      <c r="C189" s="116" t="s">
        <v>189</v>
      </c>
      <c r="F189" s="65">
        <v>50000</v>
      </c>
      <c r="G189" s="71">
        <f t="shared" si="8"/>
        <v>-10000</v>
      </c>
      <c r="H189" s="65">
        <v>40000</v>
      </c>
      <c r="J189" s="132"/>
    </row>
    <row r="190" spans="1:10" s="108" customFormat="1" x14ac:dyDescent="0.3">
      <c r="A190" s="76"/>
      <c r="B190" s="53">
        <v>422331</v>
      </c>
      <c r="C190" s="53" t="s">
        <v>163</v>
      </c>
      <c r="D190" s="119"/>
      <c r="E190" s="53"/>
      <c r="F190" s="64">
        <f>F192+F193+F194+F196+F197+F198+F195</f>
        <v>90000</v>
      </c>
      <c r="G190" s="73">
        <f t="shared" si="8"/>
        <v>-26000</v>
      </c>
      <c r="H190" s="64">
        <f>H192+H193+H194+H196+H197+H198+H195+H191</f>
        <v>64000</v>
      </c>
      <c r="I190" s="64"/>
      <c r="J190" s="132"/>
    </row>
    <row r="191" spans="1:10" s="108" customFormat="1" x14ac:dyDescent="0.3">
      <c r="A191" s="76"/>
      <c r="B191" s="53"/>
      <c r="C191" s="53"/>
      <c r="D191" s="116" t="s">
        <v>149</v>
      </c>
      <c r="E191" s="31"/>
      <c r="F191" s="65">
        <v>5000</v>
      </c>
      <c r="G191" s="71">
        <f t="shared" si="8"/>
        <v>-5000</v>
      </c>
      <c r="H191" s="65">
        <v>0</v>
      </c>
      <c r="I191" s="107"/>
      <c r="J191" s="132"/>
    </row>
    <row r="192" spans="1:10" x14ac:dyDescent="0.3">
      <c r="D192" s="116" t="s">
        <v>150</v>
      </c>
      <c r="F192" s="65">
        <v>8000</v>
      </c>
      <c r="G192" s="71">
        <f t="shared" si="8"/>
        <v>0</v>
      </c>
      <c r="H192" s="65">
        <v>8000</v>
      </c>
      <c r="J192" s="132"/>
    </row>
    <row r="193" spans="1:12" x14ac:dyDescent="0.3">
      <c r="D193" s="116" t="s">
        <v>160</v>
      </c>
      <c r="F193" s="65">
        <v>5000</v>
      </c>
      <c r="G193" s="71">
        <f t="shared" si="8"/>
        <v>-5000</v>
      </c>
      <c r="H193" s="65">
        <v>0</v>
      </c>
      <c r="J193" s="132"/>
    </row>
    <row r="194" spans="1:12" x14ac:dyDescent="0.3">
      <c r="D194" s="116" t="s">
        <v>179</v>
      </c>
      <c r="F194" s="65">
        <v>8000</v>
      </c>
      <c r="G194" s="71">
        <f t="shared" si="8"/>
        <v>0</v>
      </c>
      <c r="H194" s="65">
        <v>8000</v>
      </c>
      <c r="J194" s="132"/>
    </row>
    <row r="195" spans="1:12" x14ac:dyDescent="0.3">
      <c r="D195" s="116" t="s">
        <v>161</v>
      </c>
      <c r="F195" s="65">
        <v>6000</v>
      </c>
      <c r="G195" s="71">
        <f t="shared" si="8"/>
        <v>-3000</v>
      </c>
      <c r="H195" s="65">
        <v>3000</v>
      </c>
      <c r="J195" s="132"/>
    </row>
    <row r="196" spans="1:12" x14ac:dyDescent="0.3">
      <c r="D196" s="116" t="s">
        <v>197</v>
      </c>
      <c r="F196" s="65">
        <v>15000</v>
      </c>
      <c r="G196" s="71">
        <f t="shared" si="8"/>
        <v>-15000</v>
      </c>
      <c r="H196" s="65">
        <v>0</v>
      </c>
      <c r="J196" s="132"/>
    </row>
    <row r="197" spans="1:12" x14ac:dyDescent="0.3">
      <c r="D197" s="116" t="s">
        <v>198</v>
      </c>
      <c r="F197" s="65">
        <v>38000</v>
      </c>
      <c r="G197" s="71">
        <f t="shared" si="8"/>
        <v>-3000</v>
      </c>
      <c r="H197" s="65">
        <v>35000</v>
      </c>
      <c r="J197" s="132"/>
    </row>
    <row r="198" spans="1:12" ht="30" x14ac:dyDescent="0.3">
      <c r="D198" s="120" t="s">
        <v>151</v>
      </c>
      <c r="E198" s="116"/>
      <c r="F198" s="65">
        <v>10000</v>
      </c>
      <c r="G198" s="71">
        <f t="shared" si="8"/>
        <v>0</v>
      </c>
      <c r="H198" s="65">
        <v>10000</v>
      </c>
      <c r="J198" s="132"/>
    </row>
    <row r="199" spans="1:12" s="108" customFormat="1" x14ac:dyDescent="0.3">
      <c r="A199" s="76"/>
      <c r="B199" s="53">
        <v>42239</v>
      </c>
      <c r="C199" s="53" t="s">
        <v>152</v>
      </c>
      <c r="D199" s="119"/>
      <c r="E199" s="119"/>
      <c r="F199" s="64">
        <f>F201</f>
        <v>25000</v>
      </c>
      <c r="G199" s="73">
        <f t="shared" ref="G199:G223" si="10">H199-F199</f>
        <v>-5000</v>
      </c>
      <c r="H199" s="64">
        <f>H201</f>
        <v>20000</v>
      </c>
      <c r="I199" s="64"/>
      <c r="J199" s="132"/>
    </row>
    <row r="200" spans="1:12" x14ac:dyDescent="0.3">
      <c r="B200" s="121">
        <v>422390</v>
      </c>
      <c r="C200" s="31" t="s">
        <v>171</v>
      </c>
      <c r="F200" s="65">
        <f>F201</f>
        <v>25000</v>
      </c>
      <c r="G200" s="71">
        <f t="shared" si="10"/>
        <v>-5000</v>
      </c>
      <c r="H200" s="65">
        <f>H201</f>
        <v>20000</v>
      </c>
      <c r="J200" s="132"/>
    </row>
    <row r="201" spans="1:12" x14ac:dyDescent="0.3">
      <c r="B201" s="122"/>
      <c r="C201" s="116" t="s">
        <v>190</v>
      </c>
      <c r="D201" s="123"/>
      <c r="F201" s="65">
        <v>25000</v>
      </c>
      <c r="G201" s="71">
        <f t="shared" si="10"/>
        <v>-5000</v>
      </c>
      <c r="H201" s="65">
        <v>20000</v>
      </c>
      <c r="J201" s="132"/>
    </row>
    <row r="202" spans="1:12" x14ac:dyDescent="0.3">
      <c r="B202" s="122"/>
      <c r="C202" s="116"/>
      <c r="D202" s="123"/>
      <c r="F202" s="65"/>
      <c r="G202" s="71"/>
      <c r="H202" s="65"/>
      <c r="J202" s="132"/>
    </row>
    <row r="203" spans="1:12" s="108" customFormat="1" x14ac:dyDescent="0.3">
      <c r="A203" s="76"/>
      <c r="B203" s="53">
        <v>4225</v>
      </c>
      <c r="C203" s="53" t="s">
        <v>130</v>
      </c>
      <c r="D203" s="119"/>
      <c r="E203" s="53"/>
      <c r="F203" s="64">
        <f>F204+F205</f>
        <v>37000</v>
      </c>
      <c r="G203" s="73">
        <f t="shared" si="10"/>
        <v>-10000</v>
      </c>
      <c r="H203" s="64">
        <f>H204+H205</f>
        <v>27000</v>
      </c>
      <c r="I203" s="64"/>
      <c r="J203" s="132"/>
    </row>
    <row r="204" spans="1:12" x14ac:dyDescent="0.3">
      <c r="B204" s="31">
        <v>42251</v>
      </c>
      <c r="C204" s="116" t="s">
        <v>191</v>
      </c>
      <c r="F204" s="65">
        <v>22000</v>
      </c>
      <c r="G204" s="71">
        <f t="shared" si="10"/>
        <v>-10000</v>
      </c>
      <c r="H204" s="94">
        <v>12000</v>
      </c>
      <c r="J204" s="132"/>
    </row>
    <row r="205" spans="1:12" x14ac:dyDescent="0.3">
      <c r="B205" s="31">
        <v>42259</v>
      </c>
      <c r="C205" s="116" t="s">
        <v>176</v>
      </c>
      <c r="F205" s="65">
        <v>15000</v>
      </c>
      <c r="G205" s="71">
        <f t="shared" si="10"/>
        <v>0</v>
      </c>
      <c r="H205" s="65">
        <v>15000</v>
      </c>
      <c r="J205" s="132"/>
    </row>
    <row r="206" spans="1:12" x14ac:dyDescent="0.3">
      <c r="C206" s="116"/>
      <c r="F206" s="65"/>
      <c r="G206" s="71"/>
      <c r="H206" s="65"/>
      <c r="J206" s="132"/>
    </row>
    <row r="207" spans="1:12" x14ac:dyDescent="0.3">
      <c r="C207" s="116"/>
      <c r="F207" s="65"/>
      <c r="G207" s="71"/>
      <c r="H207" s="65"/>
      <c r="J207" s="132"/>
    </row>
    <row r="208" spans="1:12" s="101" customFormat="1" x14ac:dyDescent="0.3">
      <c r="A208" s="100"/>
      <c r="B208" s="88" t="s">
        <v>245</v>
      </c>
      <c r="C208" s="88" t="s">
        <v>131</v>
      </c>
      <c r="D208" s="88"/>
      <c r="E208" s="88"/>
      <c r="F208" s="74">
        <f>F209</f>
        <v>114446</v>
      </c>
      <c r="G208" s="73">
        <f t="shared" si="10"/>
        <v>206233.96999999997</v>
      </c>
      <c r="H208" s="74">
        <f>H209</f>
        <v>320679.96999999997</v>
      </c>
      <c r="I208" s="74"/>
      <c r="J208" s="132"/>
      <c r="L208" s="146"/>
    </row>
    <row r="209" spans="1:18" s="101" customFormat="1" x14ac:dyDescent="0.3">
      <c r="A209" s="100"/>
      <c r="B209" s="88">
        <v>4231</v>
      </c>
      <c r="C209" s="88" t="s">
        <v>132</v>
      </c>
      <c r="D209" s="88"/>
      <c r="E209" s="88"/>
      <c r="F209" s="74">
        <f>F210</f>
        <v>114446</v>
      </c>
      <c r="G209" s="73">
        <f t="shared" si="10"/>
        <v>206233.96999999997</v>
      </c>
      <c r="H209" s="74">
        <f>H210</f>
        <v>320679.96999999997</v>
      </c>
      <c r="I209" s="74"/>
      <c r="J209" s="132"/>
    </row>
    <row r="210" spans="1:18" s="103" customFormat="1" x14ac:dyDescent="0.3">
      <c r="A210" s="82"/>
      <c r="B210" s="92">
        <v>42316</v>
      </c>
      <c r="C210" s="92" t="s">
        <v>172</v>
      </c>
      <c r="D210" s="88"/>
      <c r="E210" s="92"/>
      <c r="F210" s="94">
        <v>114446</v>
      </c>
      <c r="G210" s="71">
        <f t="shared" si="10"/>
        <v>206233.96999999997</v>
      </c>
      <c r="H210" s="94">
        <v>320679.96999999997</v>
      </c>
      <c r="I210" s="86"/>
      <c r="J210" s="132"/>
      <c r="L210" s="147"/>
    </row>
    <row r="211" spans="1:18" s="103" customFormat="1" x14ac:dyDescent="0.3">
      <c r="A211" s="82"/>
      <c r="B211" s="92"/>
      <c r="C211" s="92"/>
      <c r="D211" s="88"/>
      <c r="E211" s="92"/>
      <c r="F211" s="94"/>
      <c r="G211" s="71"/>
      <c r="H211" s="94"/>
      <c r="I211" s="86"/>
      <c r="J211" s="132"/>
      <c r="L211" s="147"/>
    </row>
    <row r="212" spans="1:18" s="103" customFormat="1" x14ac:dyDescent="0.3">
      <c r="A212" s="82"/>
      <c r="B212" s="92"/>
      <c r="C212" s="92"/>
      <c r="D212" s="88"/>
      <c r="E212" s="92"/>
      <c r="F212" s="94"/>
      <c r="G212" s="71"/>
      <c r="H212" s="94"/>
      <c r="I212" s="86"/>
      <c r="J212" s="132"/>
      <c r="L212" s="147"/>
    </row>
    <row r="213" spans="1:18" s="101" customFormat="1" x14ac:dyDescent="0.3">
      <c r="A213" s="100"/>
      <c r="B213" s="88" t="s">
        <v>246</v>
      </c>
      <c r="C213" s="88" t="s">
        <v>133</v>
      </c>
      <c r="D213" s="88"/>
      <c r="E213" s="88"/>
      <c r="F213" s="74">
        <f>F214</f>
        <v>7000</v>
      </c>
      <c r="G213" s="73">
        <f t="shared" si="10"/>
        <v>0</v>
      </c>
      <c r="H213" s="74">
        <f>H214</f>
        <v>7000</v>
      </c>
      <c r="I213" s="74"/>
      <c r="J213" s="132"/>
      <c r="L213" s="146"/>
    </row>
    <row r="214" spans="1:18" s="108" customFormat="1" ht="16.2" x14ac:dyDescent="0.3">
      <c r="A214" s="76"/>
      <c r="B214" s="53">
        <v>4262</v>
      </c>
      <c r="C214" s="53" t="s">
        <v>134</v>
      </c>
      <c r="D214" s="53"/>
      <c r="E214" s="53"/>
      <c r="F214" s="64">
        <f>F215</f>
        <v>7000</v>
      </c>
      <c r="G214" s="73">
        <f t="shared" si="10"/>
        <v>0</v>
      </c>
      <c r="H214" s="64">
        <f>H215</f>
        <v>7000</v>
      </c>
      <c r="I214" s="64"/>
      <c r="J214" s="132"/>
      <c r="M214" s="129"/>
    </row>
    <row r="215" spans="1:18" x14ac:dyDescent="0.3">
      <c r="B215" s="31">
        <v>42621</v>
      </c>
      <c r="C215" s="31" t="s">
        <v>134</v>
      </c>
      <c r="F215" s="65">
        <v>7000</v>
      </c>
      <c r="G215" s="71">
        <f t="shared" si="10"/>
        <v>0</v>
      </c>
      <c r="H215" s="65">
        <v>7000</v>
      </c>
      <c r="J215" s="132"/>
    </row>
    <row r="216" spans="1:18" x14ac:dyDescent="0.3">
      <c r="F216" s="65"/>
      <c r="G216" s="71"/>
      <c r="H216" s="65"/>
      <c r="J216" s="132"/>
    </row>
    <row r="217" spans="1:18" s="108" customFormat="1" x14ac:dyDescent="0.3">
      <c r="A217" s="76"/>
      <c r="B217" s="53" t="s">
        <v>247</v>
      </c>
      <c r="C217" s="53" t="s">
        <v>178</v>
      </c>
      <c r="D217" s="53"/>
      <c r="E217" s="53"/>
      <c r="F217" s="64">
        <f>F218</f>
        <v>164000</v>
      </c>
      <c r="G217" s="73">
        <f t="shared" si="10"/>
        <v>-164000</v>
      </c>
      <c r="H217" s="64">
        <f>H218</f>
        <v>0</v>
      </c>
      <c r="I217" s="64"/>
      <c r="J217" s="132"/>
    </row>
    <row r="218" spans="1:18" x14ac:dyDescent="0.3">
      <c r="B218" s="31">
        <v>4511</v>
      </c>
      <c r="C218" s="31" t="s">
        <v>178</v>
      </c>
      <c r="F218" s="65">
        <f>F219</f>
        <v>164000</v>
      </c>
      <c r="G218" s="71">
        <f t="shared" si="10"/>
        <v>-164000</v>
      </c>
      <c r="H218" s="65">
        <f>H219</f>
        <v>0</v>
      </c>
      <c r="J218" s="132"/>
    </row>
    <row r="219" spans="1:18" x14ac:dyDescent="0.3">
      <c r="B219" s="31">
        <v>45111</v>
      </c>
      <c r="C219" s="31" t="s">
        <v>241</v>
      </c>
      <c r="F219" s="65">
        <v>164000</v>
      </c>
      <c r="G219" s="71">
        <f t="shared" si="10"/>
        <v>-164000</v>
      </c>
      <c r="H219" s="65">
        <v>0</v>
      </c>
      <c r="J219" s="132"/>
    </row>
    <row r="220" spans="1:18" s="108" customFormat="1" x14ac:dyDescent="0.3">
      <c r="A220" s="76"/>
      <c r="B220" s="53" t="s">
        <v>248</v>
      </c>
      <c r="C220" s="53" t="s">
        <v>213</v>
      </c>
      <c r="D220" s="53"/>
      <c r="E220" s="53"/>
      <c r="F220" s="64">
        <f>F221</f>
        <v>0</v>
      </c>
      <c r="G220" s="73">
        <f t="shared" si="10"/>
        <v>8000</v>
      </c>
      <c r="H220" s="64">
        <f>H221</f>
        <v>8000</v>
      </c>
      <c r="I220" s="107"/>
      <c r="J220" s="78"/>
    </row>
    <row r="221" spans="1:18" s="103" customFormat="1" x14ac:dyDescent="0.3">
      <c r="A221" s="82"/>
      <c r="B221" s="92">
        <v>4531</v>
      </c>
      <c r="C221" s="92" t="s">
        <v>213</v>
      </c>
      <c r="D221" s="92"/>
      <c r="E221" s="92"/>
      <c r="F221" s="94">
        <f>F222</f>
        <v>0</v>
      </c>
      <c r="G221" s="71">
        <f t="shared" si="10"/>
        <v>8000</v>
      </c>
      <c r="H221" s="94">
        <v>8000</v>
      </c>
      <c r="I221" s="102"/>
      <c r="J221" s="132"/>
    </row>
    <row r="222" spans="1:18" s="103" customFormat="1" ht="15.6" thickBot="1" x14ac:dyDescent="0.35">
      <c r="A222" s="82"/>
      <c r="B222" s="92">
        <v>45319</v>
      </c>
      <c r="C222" s="92" t="s">
        <v>220</v>
      </c>
      <c r="D222" s="92"/>
      <c r="E222" s="92"/>
      <c r="F222" s="94">
        <v>0</v>
      </c>
      <c r="G222" s="71">
        <f t="shared" si="10"/>
        <v>8000</v>
      </c>
      <c r="H222" s="94">
        <v>8000</v>
      </c>
      <c r="I222" s="102"/>
      <c r="J222" s="132"/>
    </row>
    <row r="223" spans="1:18" s="125" customFormat="1" ht="16.8" thickBot="1" x14ac:dyDescent="0.35">
      <c r="A223" s="163"/>
      <c r="B223" s="164"/>
      <c r="C223" s="165" t="s">
        <v>16</v>
      </c>
      <c r="D223" s="166"/>
      <c r="E223" s="167"/>
      <c r="F223" s="168">
        <f>F4+F160</f>
        <v>5829046</v>
      </c>
      <c r="G223" s="169">
        <f t="shared" si="10"/>
        <v>87094.969999999739</v>
      </c>
      <c r="H223" s="168">
        <f>H4+H160</f>
        <v>5916140.9699999997</v>
      </c>
      <c r="I223" s="129"/>
      <c r="J223" s="124"/>
      <c r="K223" s="124"/>
      <c r="L223" s="124"/>
      <c r="M223" s="124"/>
      <c r="N223" s="124"/>
      <c r="O223" s="124"/>
      <c r="P223" s="124"/>
      <c r="Q223" s="124"/>
      <c r="R223" s="124"/>
    </row>
    <row r="224" spans="1:18" s="124" customFormat="1" ht="16.2" x14ac:dyDescent="0.3">
      <c r="B224" s="126"/>
      <c r="C224" s="127"/>
      <c r="D224" s="128"/>
      <c r="E224" s="126"/>
      <c r="F224" s="129"/>
      <c r="G224" s="170"/>
      <c r="H224" s="129"/>
      <c r="I224" s="129"/>
    </row>
    <row r="225" spans="1:10" s="124" customFormat="1" ht="16.2" x14ac:dyDescent="0.3">
      <c r="B225" s="126"/>
      <c r="C225" s="127"/>
      <c r="D225" s="128"/>
      <c r="E225" s="126"/>
      <c r="F225" s="129"/>
      <c r="G225" s="170"/>
      <c r="H225" s="129"/>
      <c r="I225" s="129"/>
    </row>
    <row r="226" spans="1:10" s="108" customFormat="1" ht="16.2" x14ac:dyDescent="0.35">
      <c r="A226" s="76"/>
      <c r="B226" s="53"/>
      <c r="C226" s="53"/>
      <c r="D226" s="53"/>
      <c r="E226" s="53"/>
      <c r="F226" s="130"/>
      <c r="G226" s="181" t="s">
        <v>249</v>
      </c>
      <c r="H226" s="129"/>
      <c r="I226" s="107"/>
      <c r="J226" s="97"/>
    </row>
    <row r="227" spans="1:10" ht="16.2" x14ac:dyDescent="0.35">
      <c r="B227" s="115"/>
      <c r="C227" s="92"/>
      <c r="D227" s="88"/>
      <c r="E227" s="92"/>
      <c r="F227" s="54"/>
      <c r="H227" s="129"/>
      <c r="I227" s="102"/>
      <c r="J227" s="103"/>
    </row>
    <row r="228" spans="1:10" x14ac:dyDescent="0.3">
      <c r="B228" s="115"/>
      <c r="C228" s="92"/>
      <c r="D228" s="88"/>
      <c r="E228" s="92"/>
      <c r="F228" s="131"/>
      <c r="G228" s="136" t="s">
        <v>250</v>
      </c>
      <c r="H228" s="174"/>
      <c r="I228" s="102"/>
      <c r="J228" s="103"/>
    </row>
    <row r="229" spans="1:10" x14ac:dyDescent="0.35">
      <c r="C229" s="92"/>
      <c r="D229" s="88"/>
      <c r="E229" s="92"/>
      <c r="F229" s="132"/>
      <c r="H229" s="130"/>
      <c r="I229" s="102"/>
      <c r="J229" s="103"/>
    </row>
    <row r="230" spans="1:10" x14ac:dyDescent="0.35">
      <c r="C230" s="92"/>
      <c r="D230" s="88"/>
      <c r="E230" s="92"/>
      <c r="F230" s="132"/>
      <c r="H230" s="130"/>
      <c r="I230" s="102"/>
      <c r="J230" s="103"/>
    </row>
    <row r="231" spans="1:10" ht="20.399999999999999" customHeight="1" x14ac:dyDescent="0.3">
      <c r="B231" s="53"/>
      <c r="C231" s="92"/>
      <c r="D231" s="88"/>
      <c r="E231" s="92"/>
      <c r="F231" s="132"/>
      <c r="H231" s="131"/>
      <c r="I231" s="102"/>
      <c r="J231" s="103"/>
    </row>
    <row r="232" spans="1:10" x14ac:dyDescent="0.3">
      <c r="B232" s="53"/>
      <c r="H232" s="132"/>
    </row>
    <row r="233" spans="1:10" x14ac:dyDescent="0.3">
      <c r="B233" s="123"/>
      <c r="H233" s="132"/>
    </row>
    <row r="234" spans="1:10" x14ac:dyDescent="0.3">
      <c r="B234" s="123"/>
      <c r="H234" s="132"/>
    </row>
    <row r="235" spans="1:10" x14ac:dyDescent="0.3">
      <c r="B235" s="123"/>
    </row>
    <row r="236" spans="1:10" x14ac:dyDescent="0.3">
      <c r="B236" s="123"/>
    </row>
    <row r="237" spans="1:10" x14ac:dyDescent="0.3">
      <c r="B237" s="123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prihodi</vt:lpstr>
      <vt:lpstr>rashodi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2016-08-03T10:12:54Z</cp:lastPrinted>
  <dcterms:created xsi:type="dcterms:W3CDTF">2013-08-27T06:45:22Z</dcterms:created>
  <dcterms:modified xsi:type="dcterms:W3CDTF">2016-08-03T10:16:30Z</dcterms:modified>
</cp:coreProperties>
</file>